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42" activeTab="3"/>
  </bookViews>
  <sheets>
    <sheet name="封皮" sheetId="1" r:id="rId1"/>
    <sheet name="目录" sheetId="2" r:id="rId2"/>
    <sheet name="第一部分" sheetId="3" r:id="rId3"/>
    <sheet name="一、全县财政结算情况表" sheetId="4" r:id="rId4"/>
    <sheet name="二、全县一般预算收入分项完成情况表" sheetId="5" r:id="rId5"/>
    <sheet name="三、全县一般预算支出分项完成情况表" sheetId="6" r:id="rId6"/>
    <sheet name="四、政府性基金预算收入分项完成情况表" sheetId="7" r:id="rId7"/>
    <sheet name="五、政府性基金预算支出分项完成情况表" sheetId="8" r:id="rId8"/>
    <sheet name="六、社保基金预算收入分项完成情况表" sheetId="9" r:id="rId9"/>
    <sheet name="七、社保基金预算支出分项完成情况表" sheetId="10" r:id="rId10"/>
    <sheet name="八、县本级一般公共预算收入分项完成情况表" sheetId="11" r:id="rId11"/>
    <sheet name="九、县本级一般公共预算支出分项完成情况表" sheetId="12" r:id="rId12"/>
    <sheet name="第二部分" sheetId="13" r:id="rId13"/>
    <sheet name="十、全县财力预算表" sheetId="14" r:id="rId14"/>
    <sheet name="十一、全县一般公共预算收入预算表" sheetId="15" r:id="rId15"/>
    <sheet name="十二、政府性基金收入分项预算表（草案）" sheetId="16" r:id="rId16"/>
    <sheet name="十三、政府性基金支出分项预算表（草案）" sheetId="17" r:id="rId17"/>
    <sheet name="十四、社保基金预算收入分项预算表（草案）" sheetId="18" r:id="rId18"/>
    <sheet name="十五、社保基金预算支出分项预算表（草案）" sheetId="19" r:id="rId19"/>
    <sheet name="十六、县本级一般公共预算收入预算表" sheetId="20" r:id="rId20"/>
    <sheet name="十七、县本级一般公共预算支出分项预算表" sheetId="21" r:id="rId21"/>
  </sheets>
  <definedNames>
    <definedName name="_xlfn.SUMIFS" hidden="1">#NAME?</definedName>
    <definedName name="_xlnm.Print_Area" localSheetId="4">'二、全县一般预算收入分项完成情况表'!$A$1:$F$26</definedName>
    <definedName name="_xlnm.Print_Area" localSheetId="5">'三、全县一般预算支出分项完成情况表'!$A$1:$F$25</definedName>
    <definedName name="_xlnm.Print_Area" localSheetId="13">'十、全县财力预算表'!$A$1:$C$28</definedName>
    <definedName name="_xlnm.Print_Area" localSheetId="19">'十六、县本级一般公共预算收入预算表'!$A$1:$D$25</definedName>
    <definedName name="_xlnm.Print_Area" localSheetId="20">'十七、县本级一般公共预算支出分项预算表'!$A$1:$C$27</definedName>
    <definedName name="_xlnm.Print_Area" localSheetId="14">'十一、全县一般公共预算收入预算表'!$A$1:$D$25</definedName>
    <definedName name="_xlnm.Print_Area" localSheetId="3">'一、全县财政结算情况表'!$A$1:$C$31</definedName>
  </definedNames>
  <calcPr fullCalcOnLoad="1"/>
</workbook>
</file>

<file path=xl/sharedStrings.xml><?xml version="1.0" encoding="utf-8"?>
<sst xmlns="http://schemas.openxmlformats.org/spreadsheetml/2006/main" count="427" uniqueCount="232">
  <si>
    <t xml:space="preserve">内黄县第十五届人大 </t>
  </si>
  <si>
    <r>
      <rPr>
        <sz val="16"/>
        <rFont val="楷体_GB2312"/>
        <family val="3"/>
      </rPr>
      <t>第五次会议文件（</t>
    </r>
    <r>
      <rPr>
        <sz val="16"/>
        <rFont val="Times New Roman"/>
        <family val="1"/>
      </rPr>
      <t>10</t>
    </r>
    <r>
      <rPr>
        <sz val="16"/>
        <rFont val="楷体_GB2312"/>
        <family val="3"/>
      </rPr>
      <t>）附件</t>
    </r>
  </si>
  <si>
    <t>内黄县2019年财政预算执行情况及    2020年财政收支预算（草案）</t>
  </si>
  <si>
    <t xml:space="preserve"> </t>
  </si>
  <si>
    <t>二〇二〇年六月</t>
  </si>
  <si>
    <t>目        录</t>
  </si>
  <si>
    <t>第一部分  2019年财政预算执行情况</t>
  </si>
  <si>
    <t>表一、2019年全县财政结算情况表</t>
  </si>
  <si>
    <t>表二、2019年全县一般公共预算收入分项完成情况表</t>
  </si>
  <si>
    <t>表三、2019年全县一般公共预算支出分项完成情况表</t>
  </si>
  <si>
    <t>表四、2019年全县政府性基金预算收入分项完成情况表</t>
  </si>
  <si>
    <t>表五、2019年全县政府性基金预算支出分项完成情况表</t>
  </si>
  <si>
    <t>表六、2019年全县社保基金预算收入分项完成情况表</t>
  </si>
  <si>
    <t>表七、2019年全县社保基金预算支出分项完成情况表</t>
  </si>
  <si>
    <t>表八、2019年县本级一般公共预算收入分项完成情况表</t>
  </si>
  <si>
    <t>表九、2019年县本级一般公共预算支出分项完成情况表</t>
  </si>
  <si>
    <t>第二部分  2020年财政收支预算（草案）</t>
  </si>
  <si>
    <t>表十、2020年全县财力预算表（草案）</t>
  </si>
  <si>
    <t>表十一、2020全县一般公共预算收入预算表（草案）</t>
  </si>
  <si>
    <t>表十二、2020年全县政府性基金收入分项预算表（草案）</t>
  </si>
  <si>
    <t>表十三、2020年全县政府性基金支出分项预算表（草案）</t>
  </si>
  <si>
    <t>表十四、2020年全县社保基金收入分项预算表（草案）</t>
  </si>
  <si>
    <t>表十五、2020年全县社保基金支出分项预算表（草案）</t>
  </si>
  <si>
    <t>表十六、2020年县本级一般公共预算收入预算表（草案）</t>
  </si>
  <si>
    <t>表十七、2020年县本级一般公共预算支出预算表（草案）</t>
  </si>
  <si>
    <t xml:space="preserve">第一部分  </t>
  </si>
  <si>
    <t>2019年财政预算执行情况</t>
  </si>
  <si>
    <t>2019年全县财政结算情况表</t>
  </si>
  <si>
    <t>表一</t>
  </si>
  <si>
    <t>单位：万元</t>
  </si>
  <si>
    <t>预算科目</t>
  </si>
  <si>
    <t>数额</t>
  </si>
  <si>
    <t>备注</t>
  </si>
  <si>
    <t>一、一般公共预算总收入</t>
  </si>
  <si>
    <t xml:space="preserve">    1、一般公共预算收入</t>
  </si>
  <si>
    <t xml:space="preserve">    2、上级补助收入</t>
  </si>
  <si>
    <t xml:space="preserve">    3、地方政府债券收入</t>
  </si>
  <si>
    <t xml:space="preserve">    4、上年结余</t>
  </si>
  <si>
    <t xml:space="preserve">    5、调入资金</t>
  </si>
  <si>
    <t xml:space="preserve">    6、动用预算稳定调节基金</t>
  </si>
  <si>
    <t>二、一般公共预算总支出</t>
  </si>
  <si>
    <t xml:space="preserve">    1、一般公共预算支出</t>
  </si>
  <si>
    <t xml:space="preserve">    2、上解上级支出</t>
  </si>
  <si>
    <r>
      <t xml:space="preserve">    3</t>
    </r>
    <r>
      <rPr>
        <sz val="14"/>
        <rFont val="宋体"/>
        <family val="0"/>
      </rPr>
      <t>、一般债务还本支出</t>
    </r>
  </si>
  <si>
    <t xml:space="preserve">    4、调出资金</t>
  </si>
  <si>
    <t xml:space="preserve">    5、安排预算稳定调节基金</t>
  </si>
  <si>
    <t>三、滚存结余</t>
  </si>
  <si>
    <r>
      <t xml:space="preserve">    </t>
    </r>
    <r>
      <rPr>
        <sz val="14"/>
        <rFont val="宋体"/>
        <family val="0"/>
      </rPr>
      <t>结转下年支出</t>
    </r>
  </si>
  <si>
    <t>一、政府性基金预算总收入</t>
  </si>
  <si>
    <t>　1、基金预算收入</t>
  </si>
  <si>
    <t>　2、上级补助收入</t>
  </si>
  <si>
    <t>　3、地方政府债券收入</t>
  </si>
  <si>
    <t>　4、上年结余</t>
  </si>
  <si>
    <t xml:space="preserve">  5、调入资金</t>
  </si>
  <si>
    <t>二、政府性基金预算总支出</t>
  </si>
  <si>
    <r>
      <t xml:space="preserve"> </t>
    </r>
    <r>
      <rPr>
        <sz val="14"/>
        <rFont val="宋体"/>
        <family val="0"/>
      </rPr>
      <t xml:space="preserve">  1、本年支出</t>
    </r>
  </si>
  <si>
    <t xml:space="preserve">   2、上解支出</t>
  </si>
  <si>
    <t xml:space="preserve">   3、地方政府债务还本支出</t>
  </si>
  <si>
    <t xml:space="preserve">   4、调出资金</t>
  </si>
  <si>
    <t>2019年全县一般公共预算收入分项完成情况表</t>
  </si>
  <si>
    <t>表二</t>
  </si>
  <si>
    <t>项目</t>
  </si>
  <si>
    <t>年初
预算数</t>
  </si>
  <si>
    <t>2019年
完成数</t>
  </si>
  <si>
    <t>2018年  完成数</t>
  </si>
  <si>
    <t>为预算%</t>
  </si>
  <si>
    <t>增减%</t>
  </si>
  <si>
    <t>合    计</t>
  </si>
  <si>
    <t>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</si>
  <si>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</si>
  <si>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</si>
  <si>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</si>
  <si>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</si>
  <si>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</si>
  <si>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</si>
  <si>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</si>
  <si>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</si>
  <si>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</si>
  <si>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</si>
  <si>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</si>
  <si>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</si>
  <si>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</si>
  <si>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环境保护税</t>
  </si>
  <si>
    <t>非税收入</t>
  </si>
  <si>
    <t>专项收入</t>
  </si>
  <si>
    <t>行政事业性收费收入</t>
  </si>
  <si>
    <t>罚没收入</t>
  </si>
  <si>
    <t>国有资源（资产）有偿使用收入</t>
  </si>
  <si>
    <t>政府住房基金收入</t>
  </si>
  <si>
    <t>其他收入</t>
  </si>
  <si>
    <t>2019年全县一般公共预算支出分项完成情况表</t>
  </si>
  <si>
    <t>表三</t>
  </si>
  <si>
    <t xml:space="preserve">项目 </t>
  </si>
  <si>
    <t xml:space="preserve"> 预算数</t>
  </si>
  <si>
    <t>2019年 完成数</t>
  </si>
  <si>
    <t>2018年 完成数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</si>
  <si>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</si>
  <si>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</si>
  <si>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</si>
  <si>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</si>
  <si>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</si>
  <si>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</si>
  <si>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</si>
  <si>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</si>
  <si>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</si>
  <si>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</si>
  <si>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</si>
  <si>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</si>
  <si>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</si>
  <si>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</si>
  <si>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</si>
  <si>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援助其他地区支出</t>
  </si>
  <si>
    <t>自然资源海洋气象支出</t>
  </si>
  <si>
    <t>住房保障支出</t>
  </si>
  <si>
    <t>粮油物资储备支出</t>
  </si>
  <si>
    <t>灾害防治及应急管理支出</t>
  </si>
  <si>
    <t>其他支出</t>
  </si>
  <si>
    <t>债务付息支出</t>
  </si>
  <si>
    <t>2019年全县政府性基金预算收入分项完成情况表</t>
  </si>
  <si>
    <t>表四</t>
  </si>
  <si>
    <t>调整     预算数</t>
  </si>
  <si>
    <t>2019年       完成数</t>
  </si>
  <si>
    <t>2018年     完成数</t>
  </si>
  <si>
    <t>政府性基金收入合计</t>
  </si>
  <si>
    <t>国有土地使用权出让收入</t>
  </si>
  <si>
    <t>国有土地收益基金收入</t>
  </si>
  <si>
    <t>农业土地开发资金收入</t>
  </si>
  <si>
    <t>城市基础设施配套费收入</t>
  </si>
  <si>
    <t>污水处理费收入</t>
  </si>
  <si>
    <t>其他政府性基金收入</t>
  </si>
  <si>
    <t>2019年全县政府性基金预算支出分项完成情况表</t>
  </si>
  <si>
    <t>表五</t>
  </si>
  <si>
    <t>调整    预算数</t>
  </si>
  <si>
    <t>2019年   完成数</t>
  </si>
  <si>
    <r>
      <t>　　　</t>
    </r>
    <r>
      <rPr>
        <b/>
        <sz val="12"/>
        <rFont val="宋体"/>
        <family val="0"/>
      </rPr>
      <t>政府性基金支出合计</t>
    </r>
  </si>
  <si>
    <t>国家电影事业发展专项资金安排的支出</t>
  </si>
  <si>
    <t>旅游发展基金支出</t>
  </si>
  <si>
    <t>大中型水库移民后期扶持基金支出</t>
  </si>
  <si>
    <t>国有土地使用权出让收入及对应专项债务收入安排的支出</t>
  </si>
  <si>
    <t>国有土地收益基金安排的支出</t>
  </si>
  <si>
    <t>农业土地开发资金安排的支出</t>
  </si>
  <si>
    <t>城市基础设施配套费安排的支出</t>
  </si>
  <si>
    <t>污水处理费安排的支出</t>
  </si>
  <si>
    <t>土地储备专项债券收入安排的支出</t>
  </si>
  <si>
    <t>棚户区改造专项债券收入安排的支出</t>
  </si>
  <si>
    <t>车辆通行费安排的支出</t>
  </si>
  <si>
    <t>其他政府性基金对应专项债务收入安排的支出</t>
  </si>
  <si>
    <t>彩票公益金安排的支出</t>
  </si>
  <si>
    <t>地方政府专项债务付息支出</t>
  </si>
  <si>
    <t>2019年全县社保基金预算收入分项完成情况表</t>
  </si>
  <si>
    <t>表六</t>
  </si>
  <si>
    <t>预算数</t>
  </si>
  <si>
    <t>社保基金收入合计</t>
  </si>
  <si>
    <t>机关事业单位基本养老保险基金收入</t>
  </si>
  <si>
    <t>职工基本医疗保险基金收入</t>
  </si>
  <si>
    <t>城乡居民基本医疗保险基金收入</t>
  </si>
  <si>
    <t>生育保险基金收入</t>
  </si>
  <si>
    <t>城乡居民基本养老保险基金收入</t>
  </si>
  <si>
    <t>2019年全县社保基金预算支出分项完成情况表</t>
  </si>
  <si>
    <t>表七</t>
  </si>
  <si>
    <t>社保性基金支出合计</t>
  </si>
  <si>
    <t>机关事业单位基本养老保险基金支出</t>
  </si>
  <si>
    <t>职工基本医疗保险基金支出</t>
  </si>
  <si>
    <t>城乡居民基本医疗保险基金支出</t>
  </si>
  <si>
    <t>生育保险基金支出</t>
  </si>
  <si>
    <t>城乡居民基本养老保险基金支出</t>
  </si>
  <si>
    <t>2019年县本级一般公共预算收入分项完成情况表</t>
  </si>
  <si>
    <t>表八</t>
  </si>
  <si>
    <t>环境保护税税</t>
  </si>
  <si>
    <t>行政性收费收入</t>
  </si>
  <si>
    <t>2019年县本级一般公共预算支出分项完成情况表</t>
  </si>
  <si>
    <t>表九</t>
  </si>
  <si>
    <t>2018年完成数</t>
  </si>
  <si>
    <t>自然资源海洋气象等支出</t>
  </si>
  <si>
    <t xml:space="preserve">第二部分  </t>
  </si>
  <si>
    <t>2020年财政收支预算（草案）</t>
  </si>
  <si>
    <t>2020年全县财力预算表（草案）</t>
  </si>
  <si>
    <t>表十</t>
  </si>
  <si>
    <t>全县</t>
  </si>
  <si>
    <t xml:space="preserve">    4、专项上解收入</t>
  </si>
  <si>
    <t xml:space="preserve">    5、体制上解收入</t>
  </si>
  <si>
    <t xml:space="preserve">    6、上年结余</t>
  </si>
  <si>
    <t xml:space="preserve">    7、调入资金</t>
  </si>
  <si>
    <t xml:space="preserve">    8、动用预算稳定调节基金</t>
  </si>
  <si>
    <t xml:space="preserve">    3、体制上解支出</t>
  </si>
  <si>
    <t xml:space="preserve">    结转下年支出</t>
  </si>
  <si>
    <t xml:space="preserve">    净结余</t>
  </si>
  <si>
    <t xml:space="preserve">  2、上级补助收入</t>
  </si>
  <si>
    <t>　3、上年结余</t>
  </si>
  <si>
    <t>　1、基金预算支出</t>
  </si>
  <si>
    <t>　2、调出资金</t>
  </si>
  <si>
    <t>2020年全县一般公共预算收入预算表（草案）</t>
  </si>
  <si>
    <t>表十一</t>
  </si>
  <si>
    <t>2019年完成数</t>
  </si>
  <si>
    <t>国有资源有偿使用收入</t>
  </si>
  <si>
    <t>2020年全县政府性基金收入分项预算表（草案）</t>
  </si>
  <si>
    <t>表十二</t>
  </si>
  <si>
    <t>污水处理费专项债务对应项目专项收入</t>
  </si>
  <si>
    <t>其他地方自行试点项目收益专项债券收入</t>
  </si>
  <si>
    <t>2020年全县政府性基金支出分项预算表（草案）</t>
  </si>
  <si>
    <t>表十三</t>
  </si>
  <si>
    <t>政府性基金支出合计</t>
  </si>
  <si>
    <t>征地和拆迁补偿支出</t>
  </si>
  <si>
    <t>土地开发支出</t>
  </si>
  <si>
    <t>城市建设支出</t>
  </si>
  <si>
    <t>农村基础设施建设支出</t>
  </si>
  <si>
    <t>土地出让业务支出</t>
  </si>
  <si>
    <t>补助被征地农民支出</t>
  </si>
  <si>
    <t>城市公共设施</t>
  </si>
  <si>
    <t>城市环境卫生</t>
  </si>
  <si>
    <t>污水处理设施建设和运营</t>
  </si>
  <si>
    <t>基础设施建设和经济发展</t>
  </si>
  <si>
    <t>移民补助</t>
  </si>
  <si>
    <t>其他地方自行试点项目收益专项债券收入安排的支出</t>
  </si>
  <si>
    <t>其他政府性基金债务还本支出</t>
  </si>
  <si>
    <t>其他政府性基金债务付息支出</t>
  </si>
  <si>
    <t>2020年全县社保基金预算收入分项预算表（草案）</t>
  </si>
  <si>
    <t>表十四</t>
  </si>
  <si>
    <t>2020年全县社保基金预算支出分项预算表（草案）</t>
  </si>
  <si>
    <t>表十五</t>
  </si>
  <si>
    <t>社保基金支出合计</t>
  </si>
  <si>
    <t>2020年县本级一般公共预算收入预算表（草案）</t>
  </si>
  <si>
    <t>表十六</t>
  </si>
  <si>
    <t>2020年县本级一般公共预算支出分项预算表(草案）</t>
  </si>
  <si>
    <t>表十七</t>
  </si>
  <si>
    <t>预算安排数</t>
  </si>
  <si>
    <t xml:space="preserve">  一般公共预算支出</t>
  </si>
  <si>
    <t>社会保障与就业支出</t>
  </si>
  <si>
    <t>资源勘探工业信息等支出</t>
  </si>
  <si>
    <t>自然资源海洋气象等</t>
  </si>
  <si>
    <t>预备费</t>
  </si>
  <si>
    <t>债务还本支出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</si>
</sst>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0.0_ "/>
    <numFmt numFmtId="178" formatCode="_ * #,##0.0_ ;_ * \-#,##0.0_ ;_ * &quot;-&quot;??_ ;_ @_ "/>
    <numFmt numFmtId="179" formatCode="#,##0_ "/>
    <numFmt numFmtId="180" formatCode="#,##0_);[Red]\(#,##0\)"/>
    <numFmt numFmtId="181" formatCode="0.00_ "/>
    <numFmt numFmtId="182" formatCode="0.0"/>
    <numFmt numFmtId="183" formatCode="[DBNum1][$-804]yyyy&quot;年&quot;m&quot;月&quot;;@"/>
  </numFmts>
  <fonts count="59">
    <font>
      <sz val="12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24"/>
      <name val="方正小标宋简体"/>
      <family val="4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26"/>
      <name val="宋体"/>
      <family val="0"/>
    </font>
    <font>
      <b/>
      <sz val="20"/>
      <name val="方正小标宋简体"/>
      <family val="4"/>
    </font>
    <font>
      <sz val="16"/>
      <name val="黑体"/>
      <family val="3"/>
    </font>
    <font>
      <sz val="14"/>
      <name val="楷体_GB2312"/>
      <family val="3"/>
    </font>
    <font>
      <sz val="16"/>
      <name val="楷体_GB2312"/>
      <family val="3"/>
    </font>
    <font>
      <sz val="12"/>
      <name val="楷体"/>
      <family val="3"/>
    </font>
    <font>
      <sz val="16"/>
      <name val="Times New Roman"/>
      <family val="1"/>
    </font>
    <font>
      <sz val="16"/>
      <name val="楷体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0" fillId="0" borderId="10" xfId="22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76" fontId="0" fillId="0" borderId="10" xfId="22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6" fontId="0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179" fontId="0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0" xfId="0" applyNumberFormat="1" applyFill="1" applyAlignment="1">
      <alignment/>
    </xf>
    <xf numFmtId="181" fontId="0" fillId="0" borderId="10" xfId="2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right" vertical="center"/>
    </xf>
    <xf numFmtId="176" fontId="0" fillId="33" borderId="10" xfId="22" applyNumberFormat="1" applyFont="1" applyFill="1" applyBorder="1" applyAlignment="1">
      <alignment horizontal="center" vertical="center"/>
    </xf>
    <xf numFmtId="176" fontId="0" fillId="0" borderId="10" xfId="22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 horizontal="justify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1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2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6" fillId="0" borderId="0" xfId="0" applyFont="1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183" fontId="19" fillId="0" borderId="0" xfId="0" applyNumberFormat="1" applyFont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C40"/>
  <sheetViews>
    <sheetView workbookViewId="0" topLeftCell="A1">
      <selection activeCell="C9" sqref="C9"/>
    </sheetView>
  </sheetViews>
  <sheetFormatPr defaultColWidth="9.00390625" defaultRowHeight="14.25"/>
  <cols>
    <col min="1" max="1" width="4.625" style="0" customWidth="1"/>
    <col min="2" max="2" width="6.625" style="0" customWidth="1"/>
    <col min="3" max="3" width="62.875" style="83" customWidth="1"/>
    <col min="4" max="4" width="8.625" style="0" customWidth="1"/>
  </cols>
  <sheetData>
    <row r="1" ht="14.25">
      <c r="C1" s="84"/>
    </row>
    <row r="3" spans="2:3" ht="21.75" customHeight="1">
      <c r="B3" s="85" t="s">
        <v>0</v>
      </c>
      <c r="C3" s="86"/>
    </row>
    <row r="4" spans="2:3" ht="21.75" customHeight="1">
      <c r="B4" s="87" t="s">
        <v>1</v>
      </c>
      <c r="C4" s="86"/>
    </row>
    <row r="11" ht="94.5" customHeight="1">
      <c r="C11" s="88" t="s">
        <v>2</v>
      </c>
    </row>
    <row r="12" ht="14.25">
      <c r="C12" s="83" t="s">
        <v>3</v>
      </c>
    </row>
    <row r="40" ht="20.25">
      <c r="C40" s="89" t="s">
        <v>4</v>
      </c>
    </row>
  </sheetData>
  <sheetProtection/>
  <printOptions/>
  <pageMargins left="0.71" right="0.71" top="0.75" bottom="0.75" header="0.31" footer="0.31"/>
  <pageSetup blackAndWhite="1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zoomScaleSheetLayoutView="100" workbookViewId="0" topLeftCell="A1">
      <selection activeCell="C5" sqref="C5"/>
    </sheetView>
  </sheetViews>
  <sheetFormatPr defaultColWidth="9.00390625" defaultRowHeight="14.25"/>
  <cols>
    <col min="1" max="1" width="36.00390625" style="0" customWidth="1"/>
    <col min="2" max="2" width="14.75390625" style="0" customWidth="1"/>
    <col min="3" max="3" width="12.25390625" style="0" customWidth="1"/>
    <col min="4" max="4" width="13.375" style="0" customWidth="1"/>
  </cols>
  <sheetData>
    <row r="1" spans="1:4" s="1" customFormat="1" ht="25.5">
      <c r="A1" s="5" t="s">
        <v>158</v>
      </c>
      <c r="B1" s="5"/>
      <c r="C1" s="5"/>
      <c r="D1" s="5"/>
    </row>
    <row r="2" spans="1:4" s="2" customFormat="1" ht="27" customHeight="1">
      <c r="A2" s="6" t="s">
        <v>159</v>
      </c>
      <c r="B2" s="6"/>
      <c r="D2" s="8" t="s">
        <v>29</v>
      </c>
    </row>
    <row r="3" spans="1:4" s="3" customFormat="1" ht="39" customHeight="1">
      <c r="A3" s="10" t="s">
        <v>61</v>
      </c>
      <c r="B3" s="10" t="s">
        <v>151</v>
      </c>
      <c r="C3" s="32" t="s">
        <v>133</v>
      </c>
      <c r="D3" s="10" t="s">
        <v>65</v>
      </c>
    </row>
    <row r="4" spans="1:4" s="4" customFormat="1" ht="28.5" customHeight="1">
      <c r="A4" s="11" t="s">
        <v>160</v>
      </c>
      <c r="B4" s="22">
        <f>SUM(B5:B9)</f>
        <v>89726</v>
      </c>
      <c r="C4" s="22">
        <f>SUM(C5:C9)</f>
        <v>123843</v>
      </c>
      <c r="D4" s="23">
        <f aca="true" t="shared" si="0" ref="D4:D9">C4/B4*100</f>
        <v>138.02353832779798</v>
      </c>
    </row>
    <row r="5" spans="1:4" s="4" customFormat="1" ht="28.5" customHeight="1">
      <c r="A5" s="24" t="s">
        <v>161</v>
      </c>
      <c r="B5" s="22">
        <v>21925</v>
      </c>
      <c r="C5" s="22">
        <v>24924</v>
      </c>
      <c r="D5" s="23">
        <f t="shared" si="0"/>
        <v>113.67844925883695</v>
      </c>
    </row>
    <row r="6" spans="1:4" s="4" customFormat="1" ht="28.5" customHeight="1">
      <c r="A6" s="24" t="s">
        <v>162</v>
      </c>
      <c r="B6" s="22">
        <v>6377</v>
      </c>
      <c r="C6" s="22">
        <v>9032</v>
      </c>
      <c r="D6" s="23">
        <f t="shared" si="0"/>
        <v>141.63399717735612</v>
      </c>
    </row>
    <row r="7" spans="1:4" s="4" customFormat="1" ht="28.5" customHeight="1">
      <c r="A7" s="24" t="s">
        <v>163</v>
      </c>
      <c r="B7" s="22">
        <v>44520</v>
      </c>
      <c r="C7" s="22">
        <v>62205</v>
      </c>
      <c r="D7" s="23">
        <f t="shared" si="0"/>
        <v>139.72371967654988</v>
      </c>
    </row>
    <row r="8" spans="1:4" s="4" customFormat="1" ht="28.5" customHeight="1">
      <c r="A8" s="24" t="s">
        <v>164</v>
      </c>
      <c r="B8" s="22">
        <v>397</v>
      </c>
      <c r="C8" s="22">
        <v>573</v>
      </c>
      <c r="D8" s="23">
        <f t="shared" si="0"/>
        <v>144.33249370277076</v>
      </c>
    </row>
    <row r="9" spans="1:4" s="4" customFormat="1" ht="28.5" customHeight="1">
      <c r="A9" s="24" t="s">
        <v>165</v>
      </c>
      <c r="B9" s="22">
        <v>16507</v>
      </c>
      <c r="C9" s="22">
        <v>27109</v>
      </c>
      <c r="D9" s="23">
        <f t="shared" si="0"/>
        <v>164.22729751014722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6"/>
  <sheetViews>
    <sheetView showZeros="0" workbookViewId="0" topLeftCell="A16">
      <selection activeCell="F24" sqref="F24"/>
    </sheetView>
  </sheetViews>
  <sheetFormatPr defaultColWidth="9.00390625" defaultRowHeight="14.25"/>
  <cols>
    <col min="1" max="1" width="35.00390625" style="4" customWidth="1"/>
    <col min="2" max="2" width="12.25390625" style="4" customWidth="1"/>
    <col min="3" max="4" width="11.625" style="4" customWidth="1"/>
    <col min="5" max="5" width="11.375" style="4" customWidth="1"/>
    <col min="6" max="6" width="12.00390625" style="4" customWidth="1"/>
    <col min="7" max="16384" width="9.00390625" style="4" customWidth="1"/>
  </cols>
  <sheetData>
    <row r="1" spans="1:6" s="1" customFormat="1" ht="39.75" customHeight="1">
      <c r="A1" s="5" t="s">
        <v>166</v>
      </c>
      <c r="B1" s="5"/>
      <c r="C1" s="5"/>
      <c r="D1" s="5"/>
      <c r="E1" s="5"/>
      <c r="F1" s="45"/>
    </row>
    <row r="2" spans="1:6" s="2" customFormat="1" ht="22.5" customHeight="1">
      <c r="A2" s="6" t="s">
        <v>167</v>
      </c>
      <c r="C2" s="18"/>
      <c r="D2" s="18"/>
      <c r="E2" s="46" t="s">
        <v>29</v>
      </c>
      <c r="F2" s="46"/>
    </row>
    <row r="3" spans="1:6" s="3" customFormat="1" ht="42" customHeight="1">
      <c r="A3" s="10" t="s">
        <v>61</v>
      </c>
      <c r="B3" s="10" t="s">
        <v>151</v>
      </c>
      <c r="C3" s="32" t="s">
        <v>94</v>
      </c>
      <c r="D3" s="32" t="s">
        <v>64</v>
      </c>
      <c r="E3" s="10" t="s">
        <v>65</v>
      </c>
      <c r="F3" s="10" t="s">
        <v>66</v>
      </c>
    </row>
    <row r="4" spans="1:6" ht="27" customHeight="1">
      <c r="A4" s="11" t="s">
        <v>67</v>
      </c>
      <c r="B4" s="19">
        <f>B5+B20</f>
        <v>60621</v>
      </c>
      <c r="C4" s="19">
        <f>C5+C20</f>
        <v>60464</v>
      </c>
      <c r="D4" s="19">
        <f>D5+D20</f>
        <v>54881</v>
      </c>
      <c r="E4" s="20">
        <f>C4/B4*100</f>
        <v>99.74101384008843</v>
      </c>
      <c r="F4" s="20">
        <f>(C4-D4)/D4*100</f>
        <v>10.172919589657623</v>
      </c>
    </row>
    <row r="5" spans="1:6" ht="27" customHeight="1">
      <c r="A5" s="11" t="s">
        <v>68</v>
      </c>
      <c r="B5" s="19">
        <f>SUM(B6:B19)</f>
        <v>38753</v>
      </c>
      <c r="C5" s="19">
        <f>SUM(C6:C19)</f>
        <v>37970</v>
      </c>
      <c r="D5" s="19">
        <f>SUM(D6:D19)</f>
        <v>33013</v>
      </c>
      <c r="E5" s="20">
        <f>C5/B5*100</f>
        <v>97.9795112636441</v>
      </c>
      <c r="F5" s="20">
        <f aca="true" t="shared" si="0" ref="F5:F26">(C5-D5)/D5*100</f>
        <v>15.015297004210462</v>
      </c>
    </row>
    <row r="6" spans="1:6" ht="25.5" customHeight="1">
      <c r="A6" s="14" t="s">
        <v>69</v>
      </c>
      <c r="B6" s="19">
        <v>13069</v>
      </c>
      <c r="C6" s="47">
        <v>12114</v>
      </c>
      <c r="D6" s="19">
        <v>10517</v>
      </c>
      <c r="E6" s="20">
        <f aca="true" t="shared" si="1" ref="E6:E26">C6/B6*100</f>
        <v>92.69263141785905</v>
      </c>
      <c r="F6" s="20">
        <f t="shared" si="0"/>
        <v>15.184938670723591</v>
      </c>
    </row>
    <row r="7" spans="1:6" ht="25.5" customHeight="1">
      <c r="A7" s="14" t="s">
        <v>70</v>
      </c>
      <c r="B7" s="48">
        <v>0</v>
      </c>
      <c r="C7" s="47">
        <v>0</v>
      </c>
      <c r="D7" s="19">
        <v>2</v>
      </c>
      <c r="E7" s="19">
        <v>0</v>
      </c>
      <c r="F7" s="19">
        <v>0</v>
      </c>
    </row>
    <row r="8" spans="1:6" ht="25.5" customHeight="1">
      <c r="A8" s="14" t="s">
        <v>71</v>
      </c>
      <c r="B8" s="19">
        <v>4636</v>
      </c>
      <c r="C8" s="47">
        <v>4645</v>
      </c>
      <c r="D8" s="19">
        <v>4222</v>
      </c>
      <c r="E8" s="20">
        <f t="shared" si="1"/>
        <v>100.19413287316652</v>
      </c>
      <c r="F8" s="20">
        <f t="shared" si="0"/>
        <v>10.018948365703457</v>
      </c>
    </row>
    <row r="9" spans="1:6" ht="25.5" customHeight="1">
      <c r="A9" s="14" t="s">
        <v>72</v>
      </c>
      <c r="B9" s="19">
        <v>569</v>
      </c>
      <c r="C9" s="47">
        <v>740</v>
      </c>
      <c r="D9" s="19">
        <v>569</v>
      </c>
      <c r="E9" s="20">
        <f t="shared" si="1"/>
        <v>130.05272407732863</v>
      </c>
      <c r="F9" s="20">
        <f t="shared" si="0"/>
        <v>30.052724077328648</v>
      </c>
    </row>
    <row r="10" spans="1:6" ht="25.5" customHeight="1">
      <c r="A10" s="14" t="s">
        <v>73</v>
      </c>
      <c r="B10" s="19">
        <v>50</v>
      </c>
      <c r="C10" s="19">
        <v>474</v>
      </c>
      <c r="D10" s="19">
        <v>71</v>
      </c>
      <c r="E10" s="20">
        <f t="shared" si="1"/>
        <v>948</v>
      </c>
      <c r="F10" s="20">
        <f t="shared" si="0"/>
        <v>567.6056338028169</v>
      </c>
    </row>
    <row r="11" spans="1:6" ht="25.5" customHeight="1">
      <c r="A11" s="14" t="s">
        <v>74</v>
      </c>
      <c r="B11" s="19">
        <v>1087</v>
      </c>
      <c r="C11" s="47">
        <v>1231</v>
      </c>
      <c r="D11" s="19">
        <v>1015</v>
      </c>
      <c r="E11" s="20">
        <f t="shared" si="1"/>
        <v>113.24747010119596</v>
      </c>
      <c r="F11" s="20">
        <f t="shared" si="0"/>
        <v>21.2807881773399</v>
      </c>
    </row>
    <row r="12" spans="1:7" ht="25.5" customHeight="1">
      <c r="A12" s="14" t="s">
        <v>75</v>
      </c>
      <c r="B12" s="19">
        <v>1031</v>
      </c>
      <c r="C12" s="19">
        <v>770</v>
      </c>
      <c r="D12" s="19">
        <v>531</v>
      </c>
      <c r="E12" s="20">
        <f t="shared" si="1"/>
        <v>74.68477206595539</v>
      </c>
      <c r="F12" s="20">
        <f t="shared" si="0"/>
        <v>45.00941619585687</v>
      </c>
      <c r="G12" s="40"/>
    </row>
    <row r="13" spans="1:7" ht="25.5" customHeight="1">
      <c r="A13" s="14" t="s">
        <v>76</v>
      </c>
      <c r="B13" s="19">
        <v>365</v>
      </c>
      <c r="C13" s="19">
        <v>526</v>
      </c>
      <c r="D13" s="19">
        <v>322</v>
      </c>
      <c r="E13" s="20">
        <f t="shared" si="1"/>
        <v>144.1095890410959</v>
      </c>
      <c r="F13" s="20">
        <f t="shared" si="0"/>
        <v>63.35403726708074</v>
      </c>
      <c r="G13" s="40"/>
    </row>
    <row r="14" spans="1:6" ht="25.5" customHeight="1">
      <c r="A14" s="14" t="s">
        <v>77</v>
      </c>
      <c r="B14" s="19">
        <v>2672</v>
      </c>
      <c r="C14" s="19">
        <v>3879</v>
      </c>
      <c r="D14" s="19">
        <v>2517</v>
      </c>
      <c r="E14" s="20">
        <f t="shared" si="1"/>
        <v>145.17215568862275</v>
      </c>
      <c r="F14" s="20">
        <f t="shared" si="0"/>
        <v>54.11203814064363</v>
      </c>
    </row>
    <row r="15" spans="1:6" ht="25.5" customHeight="1">
      <c r="A15" s="14" t="s">
        <v>78</v>
      </c>
      <c r="B15" s="19">
        <v>5741</v>
      </c>
      <c r="C15" s="19">
        <v>4952</v>
      </c>
      <c r="D15" s="19">
        <v>5238</v>
      </c>
      <c r="E15" s="20">
        <f t="shared" si="1"/>
        <v>86.25674969517506</v>
      </c>
      <c r="F15" s="20">
        <f t="shared" si="0"/>
        <v>-5.460099274532264</v>
      </c>
    </row>
    <row r="16" spans="1:6" ht="25.5" customHeight="1">
      <c r="A16" s="14" t="s">
        <v>79</v>
      </c>
      <c r="B16" s="19">
        <v>2167</v>
      </c>
      <c r="C16" s="19">
        <v>990</v>
      </c>
      <c r="D16" s="19">
        <v>1667</v>
      </c>
      <c r="E16" s="20">
        <f t="shared" si="1"/>
        <v>45.68527918781726</v>
      </c>
      <c r="F16" s="20">
        <f t="shared" si="0"/>
        <v>-40.611877624475106</v>
      </c>
    </row>
    <row r="17" spans="1:6" ht="25.5" customHeight="1">
      <c r="A17" s="14" t="s">
        <v>80</v>
      </c>
      <c r="B17" s="19">
        <v>2441</v>
      </c>
      <c r="C17" s="19">
        <v>2047</v>
      </c>
      <c r="D17" s="19">
        <v>1940</v>
      </c>
      <c r="E17" s="20">
        <f t="shared" si="1"/>
        <v>83.85907414993855</v>
      </c>
      <c r="F17" s="20">
        <f t="shared" si="0"/>
        <v>5.515463917525773</v>
      </c>
    </row>
    <row r="18" spans="1:6" ht="25.5" customHeight="1">
      <c r="A18" s="14" t="s">
        <v>81</v>
      </c>
      <c r="B18" s="19">
        <v>4429</v>
      </c>
      <c r="C18" s="19">
        <v>5181</v>
      </c>
      <c r="D18" s="19">
        <v>3906</v>
      </c>
      <c r="E18" s="20">
        <f t="shared" si="1"/>
        <v>116.97900203206142</v>
      </c>
      <c r="F18" s="20">
        <f t="shared" si="0"/>
        <v>32.642089093702</v>
      </c>
    </row>
    <row r="19" spans="1:6" ht="25.5" customHeight="1">
      <c r="A19" s="14" t="s">
        <v>168</v>
      </c>
      <c r="B19" s="19">
        <v>496</v>
      </c>
      <c r="C19" s="19">
        <v>421</v>
      </c>
      <c r="D19" s="19">
        <v>496</v>
      </c>
      <c r="E19" s="20">
        <f t="shared" si="1"/>
        <v>84.87903225806451</v>
      </c>
      <c r="F19" s="20">
        <f t="shared" si="0"/>
        <v>-15.120967741935484</v>
      </c>
    </row>
    <row r="20" spans="1:6" ht="25.5" customHeight="1">
      <c r="A20" s="11" t="s">
        <v>83</v>
      </c>
      <c r="B20" s="19">
        <f>SUM(B21:B26)</f>
        <v>21868</v>
      </c>
      <c r="C20" s="19">
        <f>SUM(C21:C26)</f>
        <v>22494</v>
      </c>
      <c r="D20" s="19">
        <f>SUM(D21:D26)</f>
        <v>21868</v>
      </c>
      <c r="E20" s="20">
        <f t="shared" si="1"/>
        <v>102.86263032741907</v>
      </c>
      <c r="F20" s="20">
        <f t="shared" si="0"/>
        <v>2.86263032741906</v>
      </c>
    </row>
    <row r="21" spans="1:6" ht="25.5" customHeight="1">
      <c r="A21" s="14" t="s">
        <v>84</v>
      </c>
      <c r="B21" s="19">
        <v>2825</v>
      </c>
      <c r="C21" s="19">
        <v>5804</v>
      </c>
      <c r="D21" s="19">
        <v>2826</v>
      </c>
      <c r="E21" s="20">
        <f t="shared" si="1"/>
        <v>205.4513274336283</v>
      </c>
      <c r="F21" s="20">
        <f t="shared" si="0"/>
        <v>105.37862703467799</v>
      </c>
    </row>
    <row r="22" spans="1:6" ht="25.5" customHeight="1">
      <c r="A22" s="14" t="s">
        <v>169</v>
      </c>
      <c r="B22" s="19">
        <v>8383</v>
      </c>
      <c r="C22" s="19">
        <v>8047</v>
      </c>
      <c r="D22" s="19">
        <v>8383</v>
      </c>
      <c r="E22" s="20">
        <f t="shared" si="1"/>
        <v>95.99188834546105</v>
      </c>
      <c r="F22" s="20">
        <f t="shared" si="0"/>
        <v>-4.008111654538948</v>
      </c>
    </row>
    <row r="23" spans="1:6" ht="25.5" customHeight="1">
      <c r="A23" s="14" t="s">
        <v>86</v>
      </c>
      <c r="B23" s="19">
        <v>5227</v>
      </c>
      <c r="C23" s="19">
        <v>5935</v>
      </c>
      <c r="D23" s="19">
        <v>5227</v>
      </c>
      <c r="E23" s="20">
        <f t="shared" si="1"/>
        <v>113.5450545245839</v>
      </c>
      <c r="F23" s="20">
        <f t="shared" si="0"/>
        <v>13.545054524583891</v>
      </c>
    </row>
    <row r="24" spans="1:6" ht="25.5" customHeight="1">
      <c r="A24" s="14" t="s">
        <v>87</v>
      </c>
      <c r="B24" s="19">
        <v>651</v>
      </c>
      <c r="C24" s="19">
        <v>541</v>
      </c>
      <c r="D24" s="19">
        <v>651</v>
      </c>
      <c r="E24" s="20">
        <f t="shared" si="1"/>
        <v>83.10291858678956</v>
      </c>
      <c r="F24" s="20">
        <f t="shared" si="0"/>
        <v>-16.897081413210447</v>
      </c>
    </row>
    <row r="25" spans="1:6" ht="25.5" customHeight="1">
      <c r="A25" s="14" t="s">
        <v>88</v>
      </c>
      <c r="B25" s="19">
        <v>3611</v>
      </c>
      <c r="C25" s="19">
        <v>2042</v>
      </c>
      <c r="D25" s="19">
        <v>3611</v>
      </c>
      <c r="E25" s="20">
        <f t="shared" si="1"/>
        <v>56.54943229022431</v>
      </c>
      <c r="F25" s="20">
        <f t="shared" si="0"/>
        <v>-43.45056770977568</v>
      </c>
    </row>
    <row r="26" spans="1:6" ht="25.5" customHeight="1">
      <c r="A26" s="14" t="s">
        <v>89</v>
      </c>
      <c r="B26" s="19">
        <v>1171</v>
      </c>
      <c r="C26" s="19">
        <v>125</v>
      </c>
      <c r="D26" s="19">
        <v>1170</v>
      </c>
      <c r="E26" s="20">
        <f t="shared" si="1"/>
        <v>10.67463706233988</v>
      </c>
      <c r="F26" s="20">
        <f t="shared" si="0"/>
        <v>-89.31623931623932</v>
      </c>
    </row>
  </sheetData>
  <sheetProtection/>
  <mergeCells count="2">
    <mergeCell ref="A1:F1"/>
    <mergeCell ref="E2:F2"/>
  </mergeCells>
  <printOptions horizontalCentered="1"/>
  <pageMargins left="0.51" right="0.55" top="0.87" bottom="0.51" header="0.51" footer="0.31"/>
  <pageSetup blackAndWhite="1" fitToHeight="1" fitToWidth="1" horizontalDpi="600" verticalDpi="600" orientation="portrait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SheetLayoutView="100" workbookViewId="0" topLeftCell="A13">
      <selection activeCell="C11" sqref="C11"/>
    </sheetView>
  </sheetViews>
  <sheetFormatPr defaultColWidth="9.00390625" defaultRowHeight="14.25"/>
  <cols>
    <col min="1" max="1" width="36.00390625" style="4" customWidth="1"/>
    <col min="2" max="2" width="13.75390625" style="4" customWidth="1"/>
    <col min="3" max="3" width="12.375" style="4" customWidth="1"/>
    <col min="4" max="4" width="10.25390625" style="4" customWidth="1"/>
    <col min="5" max="5" width="10.50390625" style="4" customWidth="1"/>
    <col min="6" max="6" width="10.125" style="4" customWidth="1"/>
    <col min="7" max="16384" width="9.00390625" style="4" customWidth="1"/>
  </cols>
  <sheetData>
    <row r="1" spans="1:6" s="1" customFormat="1" ht="39.75" customHeight="1">
      <c r="A1" s="5" t="s">
        <v>170</v>
      </c>
      <c r="B1" s="5"/>
      <c r="C1" s="5"/>
      <c r="D1" s="5"/>
      <c r="E1" s="5"/>
      <c r="F1" s="45"/>
    </row>
    <row r="2" spans="1:6" s="2" customFormat="1" ht="22.5" customHeight="1">
      <c r="A2" s="6" t="s">
        <v>171</v>
      </c>
      <c r="C2" s="18"/>
      <c r="D2" s="18"/>
      <c r="E2" s="46" t="s">
        <v>29</v>
      </c>
      <c r="F2" s="46"/>
    </row>
    <row r="3" spans="1:6" s="44" customFormat="1" ht="37.5">
      <c r="A3" s="10" t="s">
        <v>61</v>
      </c>
      <c r="B3" s="32" t="s">
        <v>120</v>
      </c>
      <c r="C3" s="32" t="s">
        <v>63</v>
      </c>
      <c r="D3" s="32" t="s">
        <v>172</v>
      </c>
      <c r="E3" s="10" t="s">
        <v>65</v>
      </c>
      <c r="F3" s="10" t="s">
        <v>66</v>
      </c>
    </row>
    <row r="4" spans="1:7" ht="25.5" customHeight="1">
      <c r="A4" s="11" t="s">
        <v>96</v>
      </c>
      <c r="B4" s="12">
        <f>SUM(B5:B25)</f>
        <v>366460</v>
      </c>
      <c r="C4" s="12">
        <f>SUM(C5:C25)</f>
        <v>364072</v>
      </c>
      <c r="D4" s="12">
        <f>SUM(D5:D25)</f>
        <v>339864</v>
      </c>
      <c r="E4" s="20">
        <f>C4/B4*100</f>
        <v>99.34835998471866</v>
      </c>
      <c r="F4" s="20">
        <f>(C4-D4)/D4*100</f>
        <v>7.122849139655862</v>
      </c>
      <c r="G4" s="40"/>
    </row>
    <row r="5" spans="1:6" ht="25.5" customHeight="1">
      <c r="A5" s="24" t="s">
        <v>97</v>
      </c>
      <c r="B5" s="12">
        <v>14709</v>
      </c>
      <c r="C5" s="12">
        <v>14709</v>
      </c>
      <c r="D5" s="12">
        <v>15490</v>
      </c>
      <c r="E5" s="20">
        <f aca="true" t="shared" si="0" ref="E5:E25">C5/B5*100</f>
        <v>100</v>
      </c>
      <c r="F5" s="20">
        <f aca="true" t="shared" si="1" ref="F5:F18">(C5-D5)/D5*100</f>
        <v>-5.041962556488057</v>
      </c>
    </row>
    <row r="6" spans="1:6" ht="25.5" customHeight="1">
      <c r="A6" s="24" t="s">
        <v>98</v>
      </c>
      <c r="B6" s="12">
        <v>303</v>
      </c>
      <c r="C6" s="12">
        <v>303</v>
      </c>
      <c r="D6" s="12">
        <v>88</v>
      </c>
      <c r="E6" s="20">
        <f t="shared" si="0"/>
        <v>100</v>
      </c>
      <c r="F6" s="20">
        <f t="shared" si="1"/>
        <v>244.31818181818184</v>
      </c>
    </row>
    <row r="7" spans="1:6" ht="25.5" customHeight="1">
      <c r="A7" s="24" t="s">
        <v>99</v>
      </c>
      <c r="B7" s="12">
        <v>17921</v>
      </c>
      <c r="C7" s="12">
        <v>17921</v>
      </c>
      <c r="D7" s="12">
        <v>16991</v>
      </c>
      <c r="E7" s="20">
        <f t="shared" si="0"/>
        <v>100</v>
      </c>
      <c r="F7" s="20">
        <f t="shared" si="1"/>
        <v>5.473485963156966</v>
      </c>
    </row>
    <row r="8" spans="1:6" ht="25.5" customHeight="1">
      <c r="A8" s="24" t="s">
        <v>100</v>
      </c>
      <c r="B8" s="12">
        <v>75806</v>
      </c>
      <c r="C8" s="12">
        <v>75806</v>
      </c>
      <c r="D8" s="12">
        <v>73222</v>
      </c>
      <c r="E8" s="20">
        <f t="shared" si="0"/>
        <v>100</v>
      </c>
      <c r="F8" s="20">
        <f t="shared" si="1"/>
        <v>3.528994018191254</v>
      </c>
    </row>
    <row r="9" spans="1:6" ht="25.5" customHeight="1">
      <c r="A9" s="24" t="s">
        <v>101</v>
      </c>
      <c r="B9" s="12">
        <v>4529</v>
      </c>
      <c r="C9" s="12">
        <v>4529</v>
      </c>
      <c r="D9" s="12">
        <v>4096</v>
      </c>
      <c r="E9" s="20">
        <f t="shared" si="0"/>
        <v>100</v>
      </c>
      <c r="F9" s="20">
        <f t="shared" si="1"/>
        <v>10.5712890625</v>
      </c>
    </row>
    <row r="10" spans="1:6" ht="25.5" customHeight="1">
      <c r="A10" s="24" t="s">
        <v>102</v>
      </c>
      <c r="B10" s="12">
        <v>2378</v>
      </c>
      <c r="C10" s="12">
        <v>2378</v>
      </c>
      <c r="D10" s="12">
        <v>2473</v>
      </c>
      <c r="E10" s="20">
        <f t="shared" si="0"/>
        <v>100</v>
      </c>
      <c r="F10" s="20">
        <f t="shared" si="1"/>
        <v>-3.841488071168621</v>
      </c>
    </row>
    <row r="11" spans="1:6" ht="25.5" customHeight="1">
      <c r="A11" s="24" t="s">
        <v>103</v>
      </c>
      <c r="B11" s="12">
        <v>43530</v>
      </c>
      <c r="C11" s="12">
        <v>43530</v>
      </c>
      <c r="D11" s="12">
        <v>38082</v>
      </c>
      <c r="E11" s="20">
        <f t="shared" si="0"/>
        <v>100</v>
      </c>
      <c r="F11" s="20">
        <f t="shared" si="1"/>
        <v>14.305971325035449</v>
      </c>
    </row>
    <row r="12" spans="1:6" ht="25.5" customHeight="1">
      <c r="A12" s="24" t="s">
        <v>104</v>
      </c>
      <c r="B12" s="12">
        <v>60010</v>
      </c>
      <c r="C12" s="12">
        <v>60010</v>
      </c>
      <c r="D12" s="12">
        <v>60219</v>
      </c>
      <c r="E12" s="20">
        <f t="shared" si="0"/>
        <v>100</v>
      </c>
      <c r="F12" s="20">
        <f t="shared" si="1"/>
        <v>-0.347066540460652</v>
      </c>
    </row>
    <row r="13" spans="1:6" ht="25.5" customHeight="1">
      <c r="A13" s="24" t="s">
        <v>105</v>
      </c>
      <c r="B13" s="12">
        <v>20066</v>
      </c>
      <c r="C13" s="12">
        <v>20066</v>
      </c>
      <c r="D13" s="12">
        <v>5755</v>
      </c>
      <c r="E13" s="20">
        <f t="shared" si="0"/>
        <v>100</v>
      </c>
      <c r="F13" s="20">
        <f t="shared" si="1"/>
        <v>248.67072111207645</v>
      </c>
    </row>
    <row r="14" spans="1:6" ht="25.5" customHeight="1">
      <c r="A14" s="24" t="s">
        <v>106</v>
      </c>
      <c r="B14" s="12">
        <v>3480</v>
      </c>
      <c r="C14" s="12">
        <v>3480</v>
      </c>
      <c r="D14" s="12">
        <v>15890</v>
      </c>
      <c r="E14" s="20">
        <f t="shared" si="0"/>
        <v>100</v>
      </c>
      <c r="F14" s="20">
        <f t="shared" si="1"/>
        <v>-78.09943360604153</v>
      </c>
    </row>
    <row r="15" spans="1:6" ht="25.5" customHeight="1">
      <c r="A15" s="24" t="s">
        <v>107</v>
      </c>
      <c r="B15" s="12">
        <v>69483</v>
      </c>
      <c r="C15" s="12">
        <v>69483</v>
      </c>
      <c r="D15" s="12">
        <v>73455</v>
      </c>
      <c r="E15" s="20">
        <f t="shared" si="0"/>
        <v>100</v>
      </c>
      <c r="F15" s="20">
        <f t="shared" si="1"/>
        <v>-5.40739228098836</v>
      </c>
    </row>
    <row r="16" spans="1:6" ht="25.5" customHeight="1">
      <c r="A16" s="24" t="s">
        <v>108</v>
      </c>
      <c r="B16" s="12">
        <v>34471</v>
      </c>
      <c r="C16" s="12">
        <v>34471</v>
      </c>
      <c r="D16" s="12">
        <v>10340</v>
      </c>
      <c r="E16" s="20">
        <f t="shared" si="0"/>
        <v>100</v>
      </c>
      <c r="F16" s="20">
        <f t="shared" si="1"/>
        <v>233.37524177949712</v>
      </c>
    </row>
    <row r="17" spans="1:6" ht="25.5" customHeight="1">
      <c r="A17" s="24" t="s">
        <v>109</v>
      </c>
      <c r="B17" s="12">
        <v>2363</v>
      </c>
      <c r="C17" s="12">
        <v>2363</v>
      </c>
      <c r="D17" s="12">
        <v>3953</v>
      </c>
      <c r="E17" s="20">
        <f t="shared" si="0"/>
        <v>100</v>
      </c>
      <c r="F17" s="20">
        <f t="shared" si="1"/>
        <v>-40.2226157348849</v>
      </c>
    </row>
    <row r="18" spans="1:6" ht="25.5" customHeight="1">
      <c r="A18" s="24" t="s">
        <v>110</v>
      </c>
      <c r="B18" s="12">
        <v>3140</v>
      </c>
      <c r="C18" s="12">
        <v>940</v>
      </c>
      <c r="D18" s="12">
        <v>1521</v>
      </c>
      <c r="E18" s="20">
        <f t="shared" si="0"/>
        <v>29.936305732484076</v>
      </c>
      <c r="F18" s="20">
        <f t="shared" si="1"/>
        <v>-38.19855358316897</v>
      </c>
    </row>
    <row r="19" spans="1:6" ht="25.5" customHeight="1">
      <c r="A19" s="24" t="s">
        <v>111</v>
      </c>
      <c r="B19" s="12">
        <v>58</v>
      </c>
      <c r="C19" s="12">
        <v>58</v>
      </c>
      <c r="D19" s="12"/>
      <c r="E19" s="20">
        <f t="shared" si="0"/>
        <v>100</v>
      </c>
      <c r="F19" s="20"/>
    </row>
    <row r="20" spans="1:6" ht="25.5" customHeight="1">
      <c r="A20" s="24" t="s">
        <v>173</v>
      </c>
      <c r="B20" s="12">
        <v>1376</v>
      </c>
      <c r="C20" s="12">
        <v>1376</v>
      </c>
      <c r="D20" s="12">
        <v>2935</v>
      </c>
      <c r="E20" s="20">
        <f t="shared" si="0"/>
        <v>100</v>
      </c>
      <c r="F20" s="20">
        <f>(C20-D20)/D20*100</f>
        <v>-53.1175468483816</v>
      </c>
    </row>
    <row r="21" spans="1:6" ht="25.5" customHeight="1">
      <c r="A21" s="24" t="s">
        <v>113</v>
      </c>
      <c r="B21" s="12">
        <v>6820</v>
      </c>
      <c r="C21" s="12">
        <v>6820</v>
      </c>
      <c r="D21" s="12">
        <v>8881</v>
      </c>
      <c r="E21" s="20">
        <f t="shared" si="0"/>
        <v>100</v>
      </c>
      <c r="F21" s="20">
        <f>(C21-D21)/D21*100</f>
        <v>-23.206846075892354</v>
      </c>
    </row>
    <row r="22" spans="1:6" ht="25.5" customHeight="1">
      <c r="A22" s="24" t="s">
        <v>114</v>
      </c>
      <c r="B22" s="12">
        <v>2207</v>
      </c>
      <c r="C22" s="12">
        <v>2019</v>
      </c>
      <c r="D22" s="12">
        <v>786</v>
      </c>
      <c r="E22" s="20">
        <f t="shared" si="0"/>
        <v>91.48164929768917</v>
      </c>
      <c r="F22" s="20">
        <f>(C22-D22)/D22*100</f>
        <v>156.87022900763358</v>
      </c>
    </row>
    <row r="23" spans="1:6" ht="25.5" customHeight="1">
      <c r="A23" s="24" t="s">
        <v>115</v>
      </c>
      <c r="B23" s="12">
        <v>1113</v>
      </c>
      <c r="C23" s="12">
        <v>1113</v>
      </c>
      <c r="D23" s="12"/>
      <c r="E23" s="20">
        <f t="shared" si="0"/>
        <v>100</v>
      </c>
      <c r="F23" s="20"/>
    </row>
    <row r="24" spans="1:6" ht="25.5" customHeight="1">
      <c r="A24" s="24" t="s">
        <v>117</v>
      </c>
      <c r="B24" s="12">
        <v>2061</v>
      </c>
      <c r="C24" s="12">
        <v>2061</v>
      </c>
      <c r="D24" s="12">
        <v>1960</v>
      </c>
      <c r="E24" s="20">
        <f t="shared" si="0"/>
        <v>100</v>
      </c>
      <c r="F24" s="20">
        <f>(C24-D24)/D24*100</f>
        <v>5.153061224489796</v>
      </c>
    </row>
    <row r="25" spans="1:6" ht="25.5" customHeight="1">
      <c r="A25" s="24" t="s">
        <v>116</v>
      </c>
      <c r="B25" s="12">
        <v>636</v>
      </c>
      <c r="C25" s="12">
        <v>636</v>
      </c>
      <c r="D25" s="12">
        <v>3727</v>
      </c>
      <c r="E25" s="20">
        <f t="shared" si="0"/>
        <v>100</v>
      </c>
      <c r="F25" s="20">
        <f>(C25-D25)/D25*100</f>
        <v>-82.935336731956</v>
      </c>
    </row>
  </sheetData>
  <sheetProtection/>
  <mergeCells count="2">
    <mergeCell ref="A1:F1"/>
    <mergeCell ref="E2:F2"/>
  </mergeCells>
  <printOptions/>
  <pageMargins left="0.75" right="0.75" top="1" bottom="1" header="0.5" footer="0.5"/>
  <pageSetup fitToHeight="1" fitToWidth="1" orientation="portrait" paperSize="9" scale="87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2:B13"/>
  <sheetViews>
    <sheetView workbookViewId="0" topLeftCell="A1">
      <selection activeCell="B13" sqref="B13"/>
    </sheetView>
  </sheetViews>
  <sheetFormatPr defaultColWidth="9.00390625" defaultRowHeight="14.25"/>
  <cols>
    <col min="1" max="1" width="6.125" style="0" customWidth="1"/>
    <col min="2" max="2" width="72.125" style="0" customWidth="1"/>
  </cols>
  <sheetData>
    <row r="12" spans="1:2" ht="49.5" customHeight="1">
      <c r="A12" s="42"/>
      <c r="B12" s="43" t="s">
        <v>174</v>
      </c>
    </row>
    <row r="13" ht="49.5" customHeight="1">
      <c r="B13" s="43" t="s">
        <v>175</v>
      </c>
    </row>
  </sheetData>
  <sheetProtection/>
  <printOptions horizontalCentered="1"/>
  <pageMargins left="0.71" right="0.71" top="0.75" bottom="0.75" header="0.31" footer="0.31"/>
  <pageSetup blackAndWhite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8"/>
  <sheetViews>
    <sheetView workbookViewId="0" topLeftCell="A1">
      <selection activeCell="B24" sqref="B24"/>
    </sheetView>
  </sheetViews>
  <sheetFormatPr defaultColWidth="9.00390625" defaultRowHeight="14.25"/>
  <cols>
    <col min="1" max="1" width="33.25390625" style="4" customWidth="1"/>
    <col min="2" max="2" width="17.00390625" style="4" customWidth="1"/>
    <col min="3" max="3" width="15.625" style="4" customWidth="1"/>
    <col min="4" max="16384" width="9.00390625" style="4" customWidth="1"/>
  </cols>
  <sheetData>
    <row r="1" spans="1:3" s="1" customFormat="1" ht="39.75" customHeight="1">
      <c r="A1" s="5" t="s">
        <v>176</v>
      </c>
      <c r="B1" s="5"/>
      <c r="C1" s="5"/>
    </row>
    <row r="2" spans="1:3" s="2" customFormat="1" ht="25.5" customHeight="1">
      <c r="A2" s="6" t="s">
        <v>177</v>
      </c>
      <c r="C2" s="8" t="s">
        <v>29</v>
      </c>
    </row>
    <row r="3" spans="1:3" s="3" customFormat="1" ht="25.5" customHeight="1">
      <c r="A3" s="10" t="s">
        <v>30</v>
      </c>
      <c r="B3" s="10" t="s">
        <v>178</v>
      </c>
      <c r="C3" s="10" t="s">
        <v>32</v>
      </c>
    </row>
    <row r="4" spans="1:3" ht="24.75" customHeight="1">
      <c r="A4" s="37" t="s">
        <v>33</v>
      </c>
      <c r="B4" s="33">
        <f>SUM(B5:B12)</f>
        <v>409471</v>
      </c>
      <c r="C4" s="14"/>
    </row>
    <row r="5" spans="1:3" ht="24.75" customHeight="1">
      <c r="A5" s="14" t="s">
        <v>34</v>
      </c>
      <c r="B5" s="12">
        <v>112000</v>
      </c>
      <c r="C5" s="14"/>
    </row>
    <row r="6" spans="1:3" ht="24.75" customHeight="1">
      <c r="A6" s="14" t="s">
        <v>35</v>
      </c>
      <c r="B6" s="12">
        <v>233334</v>
      </c>
      <c r="C6" s="14"/>
    </row>
    <row r="7" spans="1:3" ht="24.75" customHeight="1">
      <c r="A7" s="14" t="s">
        <v>36</v>
      </c>
      <c r="B7" s="12">
        <v>4800</v>
      </c>
      <c r="C7" s="14"/>
    </row>
    <row r="8" spans="1:3" ht="24.75" customHeight="1">
      <c r="A8" s="14" t="s">
        <v>179</v>
      </c>
      <c r="B8" s="12">
        <v>1185</v>
      </c>
      <c r="C8" s="14"/>
    </row>
    <row r="9" spans="1:3" ht="24.75" customHeight="1">
      <c r="A9" s="14" t="s">
        <v>180</v>
      </c>
      <c r="B9" s="12">
        <v>7771</v>
      </c>
      <c r="C9" s="14"/>
    </row>
    <row r="10" spans="1:4" ht="24.75" customHeight="1">
      <c r="A10" s="14" t="s">
        <v>181</v>
      </c>
      <c r="B10" s="12">
        <v>4499</v>
      </c>
      <c r="C10" s="14"/>
      <c r="D10" s="38">
        <v>4499</v>
      </c>
    </row>
    <row r="11" spans="1:3" ht="24.75" customHeight="1">
      <c r="A11" s="14" t="s">
        <v>182</v>
      </c>
      <c r="B11" s="12">
        <v>40000</v>
      </c>
      <c r="C11" s="14"/>
    </row>
    <row r="12" spans="1:3" ht="24.75" customHeight="1">
      <c r="A12" s="14" t="s">
        <v>183</v>
      </c>
      <c r="B12" s="12">
        <v>5882</v>
      </c>
      <c r="C12" s="14"/>
    </row>
    <row r="13" spans="1:3" ht="24.75" customHeight="1">
      <c r="A13" s="37" t="s">
        <v>40</v>
      </c>
      <c r="B13" s="12">
        <f>SUM(B14:B16)</f>
        <v>409471</v>
      </c>
      <c r="C13" s="14"/>
    </row>
    <row r="14" spans="1:3" ht="24.75" customHeight="1">
      <c r="A14" s="14" t="s">
        <v>41</v>
      </c>
      <c r="B14" s="12">
        <v>386046</v>
      </c>
      <c r="C14" s="14"/>
    </row>
    <row r="15" spans="1:3" ht="24.75" customHeight="1">
      <c r="A15" s="14" t="s">
        <v>42</v>
      </c>
      <c r="B15" s="12">
        <v>15654</v>
      </c>
      <c r="C15" s="14"/>
    </row>
    <row r="16" spans="1:3" ht="24.75" customHeight="1">
      <c r="A16" s="14" t="s">
        <v>184</v>
      </c>
      <c r="B16" s="12">
        <v>7771</v>
      </c>
      <c r="C16" s="14"/>
    </row>
    <row r="17" spans="1:3" ht="24.75" customHeight="1">
      <c r="A17" s="37" t="s">
        <v>46</v>
      </c>
      <c r="B17" s="12"/>
      <c r="C17" s="14"/>
    </row>
    <row r="18" spans="1:3" ht="24.75" customHeight="1">
      <c r="A18" s="14" t="s">
        <v>185</v>
      </c>
      <c r="B18" s="12"/>
      <c r="C18" s="14"/>
    </row>
    <row r="19" spans="1:3" ht="24.75" customHeight="1">
      <c r="A19" s="14" t="s">
        <v>186</v>
      </c>
      <c r="B19" s="39"/>
      <c r="C19" s="14"/>
    </row>
    <row r="20" spans="1:3" ht="26.25" customHeight="1">
      <c r="A20" s="21"/>
      <c r="B20" s="21"/>
      <c r="C20" s="21"/>
    </row>
    <row r="21" spans="1:3" ht="24.75" customHeight="1">
      <c r="A21" s="37" t="s">
        <v>48</v>
      </c>
      <c r="B21" s="12">
        <f>SUM(B22:B24)</f>
        <v>188944</v>
      </c>
      <c r="C21" s="27"/>
    </row>
    <row r="22" spans="1:3" ht="24.75" customHeight="1">
      <c r="A22" s="14" t="s">
        <v>49</v>
      </c>
      <c r="B22" s="12">
        <v>182795</v>
      </c>
      <c r="C22" s="27"/>
    </row>
    <row r="23" spans="1:3" ht="24.75" customHeight="1">
      <c r="A23" s="14" t="s">
        <v>187</v>
      </c>
      <c r="B23" s="12">
        <v>819</v>
      </c>
      <c r="C23" s="27"/>
    </row>
    <row r="24" spans="1:7" ht="24.75" customHeight="1">
      <c r="A24" s="14" t="s">
        <v>188</v>
      </c>
      <c r="B24" s="12">
        <v>5330</v>
      </c>
      <c r="C24" s="27"/>
      <c r="G24" s="40"/>
    </row>
    <row r="25" spans="1:3" ht="25.5" customHeight="1">
      <c r="A25" s="37" t="s">
        <v>54</v>
      </c>
      <c r="B25" s="12">
        <f>SUM(B26:B29)</f>
        <v>188944</v>
      </c>
      <c r="C25" s="27"/>
    </row>
    <row r="26" spans="1:3" ht="26.25" customHeight="1">
      <c r="A26" s="14" t="s">
        <v>189</v>
      </c>
      <c r="B26" s="12">
        <v>148944</v>
      </c>
      <c r="C26" s="27"/>
    </row>
    <row r="27" spans="1:3" ht="25.5" customHeight="1">
      <c r="A27" s="14" t="s">
        <v>190</v>
      </c>
      <c r="B27" s="12">
        <v>40000</v>
      </c>
      <c r="C27" s="27"/>
    </row>
    <row r="28" spans="1:3" ht="25.5" customHeight="1">
      <c r="A28" s="37" t="s">
        <v>46</v>
      </c>
      <c r="B28" s="41"/>
      <c r="C28" s="27"/>
    </row>
  </sheetData>
  <sheetProtection/>
  <mergeCells count="1">
    <mergeCell ref="A1:C1"/>
  </mergeCells>
  <printOptions horizontalCentered="1"/>
  <pageMargins left="0.75" right="0.75" top="0.59" bottom="0.59" header="0.35" footer="0.39"/>
  <pageSetup blackAndWhite="1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25"/>
  <sheetViews>
    <sheetView workbookViewId="0" topLeftCell="A1">
      <selection activeCell="B19" sqref="B19"/>
    </sheetView>
  </sheetViews>
  <sheetFormatPr defaultColWidth="9.00390625" defaultRowHeight="14.25"/>
  <cols>
    <col min="1" max="1" width="27.00390625" style="4" customWidth="1"/>
    <col min="2" max="2" width="15.375" style="4" customWidth="1"/>
    <col min="3" max="3" width="16.75390625" style="4" customWidth="1"/>
    <col min="4" max="4" width="14.25390625" style="4" customWidth="1"/>
    <col min="5" max="16384" width="9.00390625" style="4" customWidth="1"/>
  </cols>
  <sheetData>
    <row r="1" spans="1:5" ht="39.75" customHeight="1">
      <c r="A1" s="5" t="s">
        <v>191</v>
      </c>
      <c r="B1" s="5"/>
      <c r="C1" s="5"/>
      <c r="D1" s="5"/>
      <c r="E1" s="17"/>
    </row>
    <row r="2" spans="1:4" s="6" customFormat="1" ht="21.75" customHeight="1">
      <c r="A2" s="6" t="s">
        <v>192</v>
      </c>
      <c r="B2" s="2"/>
      <c r="C2" s="18"/>
      <c r="D2" s="8" t="s">
        <v>29</v>
      </c>
    </row>
    <row r="3" spans="1:4" ht="28.5" customHeight="1">
      <c r="A3" s="10" t="s">
        <v>61</v>
      </c>
      <c r="B3" s="10" t="s">
        <v>151</v>
      </c>
      <c r="C3" s="32" t="s">
        <v>193</v>
      </c>
      <c r="D3" s="10" t="s">
        <v>66</v>
      </c>
    </row>
    <row r="4" spans="1:4" ht="24.75" customHeight="1">
      <c r="A4" s="11" t="s">
        <v>67</v>
      </c>
      <c r="B4" s="33">
        <f>SUM(B5,B19)</f>
        <v>112000</v>
      </c>
      <c r="C4" s="33">
        <f>SUM(C5,C19)</f>
        <v>102538</v>
      </c>
      <c r="D4" s="20">
        <f>(B4/C4-1)*100</f>
        <v>9.227798474711824</v>
      </c>
    </row>
    <row r="5" spans="1:4" ht="24.75" customHeight="1">
      <c r="A5" s="11" t="s">
        <v>68</v>
      </c>
      <c r="B5" s="33">
        <f>SUM(B6:B18)</f>
        <v>87250</v>
      </c>
      <c r="C5" s="33">
        <f>SUM(C6:C18)</f>
        <v>80044</v>
      </c>
      <c r="D5" s="20">
        <f>(B5/C5-1)*100</f>
        <v>9.002548598270943</v>
      </c>
    </row>
    <row r="6" spans="1:4" ht="24.75" customHeight="1">
      <c r="A6" s="14" t="s">
        <v>69</v>
      </c>
      <c r="B6" s="34">
        <v>51543</v>
      </c>
      <c r="C6" s="34">
        <v>45791</v>
      </c>
      <c r="D6" s="20">
        <f>(B6/C6-1)*100</f>
        <v>12.561420366447562</v>
      </c>
    </row>
    <row r="7" spans="1:4" ht="24.75" customHeight="1">
      <c r="A7" s="14" t="s">
        <v>71</v>
      </c>
      <c r="B7" s="34">
        <v>6084</v>
      </c>
      <c r="C7" s="34">
        <v>5676</v>
      </c>
      <c r="D7" s="20">
        <f aca="true" t="shared" si="0" ref="D7:D18">(B7/C7-1)*100</f>
        <v>7.188160676532762</v>
      </c>
    </row>
    <row r="8" spans="1:4" ht="24.75" customHeight="1">
      <c r="A8" s="14" t="s">
        <v>72</v>
      </c>
      <c r="B8" s="34">
        <v>1288</v>
      </c>
      <c r="C8" s="34">
        <v>1249</v>
      </c>
      <c r="D8" s="20">
        <f t="shared" si="0"/>
        <v>3.122497998398721</v>
      </c>
    </row>
    <row r="9" spans="1:4" ht="24.75" customHeight="1">
      <c r="A9" s="14" t="s">
        <v>73</v>
      </c>
      <c r="B9" s="34">
        <v>441</v>
      </c>
      <c r="C9" s="34">
        <v>605</v>
      </c>
      <c r="D9" s="20">
        <f t="shared" si="0"/>
        <v>-27.107438016528928</v>
      </c>
    </row>
    <row r="10" spans="1:4" ht="24.75" customHeight="1">
      <c r="A10" s="14" t="s">
        <v>74</v>
      </c>
      <c r="B10" s="34">
        <v>3540</v>
      </c>
      <c r="C10" s="34">
        <v>3348</v>
      </c>
      <c r="D10" s="20">
        <f t="shared" si="0"/>
        <v>5.7347670250896154</v>
      </c>
    </row>
    <row r="11" spans="1:4" ht="24.75" customHeight="1">
      <c r="A11" s="14" t="s">
        <v>75</v>
      </c>
      <c r="B11" s="34">
        <v>1030</v>
      </c>
      <c r="C11" s="34">
        <v>981</v>
      </c>
      <c r="D11" s="20">
        <f t="shared" si="0"/>
        <v>4.9949031600407645</v>
      </c>
    </row>
    <row r="12" spans="1:4" ht="24.75" customHeight="1">
      <c r="A12" s="14" t="s">
        <v>76</v>
      </c>
      <c r="B12" s="34">
        <v>1260</v>
      </c>
      <c r="C12" s="34">
        <v>987</v>
      </c>
      <c r="D12" s="20">
        <f t="shared" si="0"/>
        <v>27.65957446808511</v>
      </c>
    </row>
    <row r="13" spans="1:4" ht="24.75" customHeight="1">
      <c r="A13" s="14" t="s">
        <v>77</v>
      </c>
      <c r="B13" s="34">
        <v>4730</v>
      </c>
      <c r="C13" s="34">
        <v>4642</v>
      </c>
      <c r="D13" s="20">
        <f t="shared" si="0"/>
        <v>1.8957345971563955</v>
      </c>
    </row>
    <row r="14" spans="1:4" ht="24.75" customHeight="1">
      <c r="A14" s="14" t="s">
        <v>78</v>
      </c>
      <c r="B14" s="34">
        <v>6520</v>
      </c>
      <c r="C14" s="34">
        <v>6352</v>
      </c>
      <c r="D14" s="20">
        <f t="shared" si="0"/>
        <v>2.6448362720403074</v>
      </c>
    </row>
    <row r="15" spans="1:4" ht="24.75" customHeight="1">
      <c r="A15" s="14" t="s">
        <v>79</v>
      </c>
      <c r="B15" s="34">
        <v>1810</v>
      </c>
      <c r="C15" s="34">
        <v>1616</v>
      </c>
      <c r="D15" s="20">
        <f t="shared" si="0"/>
        <v>12.004950495049505</v>
      </c>
    </row>
    <row r="16" spans="1:4" ht="24.75" customHeight="1">
      <c r="A16" s="14" t="s">
        <v>80</v>
      </c>
      <c r="B16" s="34">
        <v>3180</v>
      </c>
      <c r="C16" s="34">
        <v>2627</v>
      </c>
      <c r="D16" s="20">
        <f t="shared" si="0"/>
        <v>21.050628092881606</v>
      </c>
    </row>
    <row r="17" spans="1:4" ht="24.75" customHeight="1">
      <c r="A17" s="14" t="s">
        <v>81</v>
      </c>
      <c r="B17" s="34">
        <v>5400</v>
      </c>
      <c r="C17" s="35">
        <v>5754</v>
      </c>
      <c r="D17" s="20">
        <f t="shared" si="0"/>
        <v>-6.15224191866528</v>
      </c>
    </row>
    <row r="18" spans="1:4" ht="24.75" customHeight="1">
      <c r="A18" s="14" t="s">
        <v>82</v>
      </c>
      <c r="B18" s="34">
        <v>424</v>
      </c>
      <c r="C18" s="35">
        <v>416</v>
      </c>
      <c r="D18" s="20">
        <f t="shared" si="0"/>
        <v>1.9230769230769162</v>
      </c>
    </row>
    <row r="19" spans="1:4" ht="24.75" customHeight="1">
      <c r="A19" s="11" t="s">
        <v>83</v>
      </c>
      <c r="B19" s="36">
        <f>SUM(B20:B25)</f>
        <v>24750</v>
      </c>
      <c r="C19" s="36">
        <f>SUM(C20:C25)</f>
        <v>22494</v>
      </c>
      <c r="D19" s="20">
        <f aca="true" t="shared" si="1" ref="D19:D25">(B19/C19-1)*100</f>
        <v>10.029341157642047</v>
      </c>
    </row>
    <row r="20" spans="1:4" ht="24.75" customHeight="1">
      <c r="A20" s="14" t="s">
        <v>84</v>
      </c>
      <c r="B20" s="36">
        <v>6386</v>
      </c>
      <c r="C20" s="36">
        <v>5804</v>
      </c>
      <c r="D20" s="20">
        <f t="shared" si="1"/>
        <v>10.0275671950379</v>
      </c>
    </row>
    <row r="21" spans="1:4" ht="24.75" customHeight="1">
      <c r="A21" s="14" t="s">
        <v>169</v>
      </c>
      <c r="B21" s="34">
        <v>8854</v>
      </c>
      <c r="C21" s="34">
        <v>8047</v>
      </c>
      <c r="D21" s="20">
        <f t="shared" si="1"/>
        <v>10.028582080278369</v>
      </c>
    </row>
    <row r="22" spans="1:4" ht="24.75" customHeight="1">
      <c r="A22" s="14" t="s">
        <v>86</v>
      </c>
      <c r="B22" s="34">
        <v>6530</v>
      </c>
      <c r="C22" s="34">
        <v>5935</v>
      </c>
      <c r="D22" s="20">
        <f t="shared" si="1"/>
        <v>10.025273799494517</v>
      </c>
    </row>
    <row r="23" spans="1:4" ht="24.75" customHeight="1">
      <c r="A23" s="14" t="s">
        <v>194</v>
      </c>
      <c r="B23" s="34">
        <v>595</v>
      </c>
      <c r="C23" s="34">
        <v>541</v>
      </c>
      <c r="D23" s="20">
        <f t="shared" si="1"/>
        <v>9.981515711645095</v>
      </c>
    </row>
    <row r="24" spans="1:4" ht="24.75" customHeight="1">
      <c r="A24" s="14" t="s">
        <v>88</v>
      </c>
      <c r="B24" s="34">
        <v>2247</v>
      </c>
      <c r="C24" s="34">
        <v>2042</v>
      </c>
      <c r="D24" s="20">
        <f t="shared" si="1"/>
        <v>10.039177277179245</v>
      </c>
    </row>
    <row r="25" spans="1:4" ht="24.75" customHeight="1">
      <c r="A25" s="14" t="s">
        <v>89</v>
      </c>
      <c r="B25" s="34">
        <v>138</v>
      </c>
      <c r="C25" s="34">
        <v>125</v>
      </c>
      <c r="D25" s="20">
        <f t="shared" si="1"/>
        <v>10.40000000000001</v>
      </c>
    </row>
  </sheetData>
  <sheetProtection/>
  <mergeCells count="1">
    <mergeCell ref="A1:D1"/>
  </mergeCells>
  <printOptions horizontalCentered="1"/>
  <pageMargins left="0.75" right="0.75" top="0.98" bottom="0.75" header="0.51" footer="0.51"/>
  <pageSetup blackAndWhite="1" fitToHeight="1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zoomScaleSheetLayoutView="100" workbookViewId="0" topLeftCell="A1">
      <selection activeCell="A13" sqref="A13"/>
    </sheetView>
  </sheetViews>
  <sheetFormatPr defaultColWidth="9.00390625" defaultRowHeight="14.25"/>
  <cols>
    <col min="1" max="1" width="43.50390625" style="4" customWidth="1"/>
    <col min="2" max="2" width="19.50390625" style="4" customWidth="1"/>
    <col min="3" max="3" width="14.00390625" style="4" customWidth="1"/>
    <col min="4" max="16384" width="9.00390625" style="4" customWidth="1"/>
  </cols>
  <sheetData>
    <row r="1" spans="1:4" ht="39.75" customHeight="1">
      <c r="A1" s="5" t="s">
        <v>195</v>
      </c>
      <c r="B1" s="5"/>
      <c r="C1" s="5"/>
      <c r="D1" s="17"/>
    </row>
    <row r="2" spans="1:3" s="6" customFormat="1" ht="26.25" customHeight="1">
      <c r="A2" s="6" t="s">
        <v>196</v>
      </c>
      <c r="C2" s="7" t="s">
        <v>29</v>
      </c>
    </row>
    <row r="3" spans="1:3" ht="25.5" customHeight="1">
      <c r="A3" s="10" t="s">
        <v>61</v>
      </c>
      <c r="B3" s="10" t="s">
        <v>151</v>
      </c>
      <c r="C3" s="30" t="s">
        <v>32</v>
      </c>
    </row>
    <row r="4" spans="1:3" ht="25.5" customHeight="1">
      <c r="A4" s="11" t="s">
        <v>123</v>
      </c>
      <c r="B4" s="31">
        <f>SUM(B5:B11)</f>
        <v>182795</v>
      </c>
      <c r="C4" s="16"/>
    </row>
    <row r="5" spans="1:3" ht="25.5" customHeight="1">
      <c r="A5" s="14" t="s">
        <v>125</v>
      </c>
      <c r="B5" s="31">
        <v>2700</v>
      </c>
      <c r="C5" s="16"/>
    </row>
    <row r="6" spans="1:3" ht="25.5" customHeight="1">
      <c r="A6" s="14" t="s">
        <v>126</v>
      </c>
      <c r="B6" s="31">
        <v>200</v>
      </c>
      <c r="C6" s="16"/>
    </row>
    <row r="7" spans="1:3" ht="25.5" customHeight="1">
      <c r="A7" s="14" t="s">
        <v>124</v>
      </c>
      <c r="B7" s="31">
        <v>137360</v>
      </c>
      <c r="C7" s="16"/>
    </row>
    <row r="8" spans="1:3" ht="25.5" customHeight="1">
      <c r="A8" s="14" t="s">
        <v>127</v>
      </c>
      <c r="B8" s="31">
        <v>4200</v>
      </c>
      <c r="C8" s="16"/>
    </row>
    <row r="9" spans="1:3" ht="25.5" customHeight="1">
      <c r="A9" s="14" t="s">
        <v>128</v>
      </c>
      <c r="B9" s="31">
        <v>400</v>
      </c>
      <c r="C9" s="31"/>
    </row>
    <row r="10" spans="1:3" ht="25.5" customHeight="1">
      <c r="A10" s="14" t="s">
        <v>197</v>
      </c>
      <c r="B10" s="31">
        <v>11900</v>
      </c>
      <c r="C10" s="31"/>
    </row>
    <row r="11" spans="1:3" ht="25.5" customHeight="1">
      <c r="A11" s="14" t="s">
        <v>198</v>
      </c>
      <c r="B11" s="31">
        <v>26035</v>
      </c>
      <c r="C11" s="31"/>
    </row>
    <row r="12" ht="25.5" customHeight="1"/>
    <row r="13" ht="25.5" customHeight="1"/>
    <row r="14" ht="25.5" customHeight="1"/>
    <row r="15" ht="25.5" customHeight="1"/>
    <row r="16" ht="25.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zoomScaleSheetLayoutView="100" workbookViewId="0" topLeftCell="A1">
      <selection activeCell="D9" sqref="D9"/>
    </sheetView>
  </sheetViews>
  <sheetFormatPr defaultColWidth="9.00390625" defaultRowHeight="14.25"/>
  <cols>
    <col min="1" max="1" width="49.625" style="4" customWidth="1"/>
    <col min="2" max="2" width="17.25390625" style="4" customWidth="1"/>
    <col min="3" max="3" width="12.125" style="4" customWidth="1"/>
    <col min="4" max="16384" width="9.00390625" style="4" customWidth="1"/>
  </cols>
  <sheetData>
    <row r="1" spans="1:4" ht="39.75" customHeight="1">
      <c r="A1" s="5" t="s">
        <v>199</v>
      </c>
      <c r="B1" s="5"/>
      <c r="C1" s="5"/>
      <c r="D1" s="17"/>
    </row>
    <row r="2" spans="1:3" s="6" customFormat="1" ht="23.25" customHeight="1">
      <c r="A2" s="6" t="s">
        <v>200</v>
      </c>
      <c r="C2" s="7" t="s">
        <v>29</v>
      </c>
    </row>
    <row r="3" spans="1:3" ht="25.5" customHeight="1">
      <c r="A3" s="10" t="s">
        <v>61</v>
      </c>
      <c r="B3" s="10" t="s">
        <v>151</v>
      </c>
      <c r="C3" s="10" t="s">
        <v>32</v>
      </c>
    </row>
    <row r="4" spans="1:3" ht="25.5" customHeight="1">
      <c r="A4" s="11" t="s">
        <v>201</v>
      </c>
      <c r="B4" s="25">
        <f>SUM(B5:B18)</f>
        <v>148944</v>
      </c>
      <c r="C4" s="26"/>
    </row>
    <row r="5" spans="1:3" ht="25.5" customHeight="1">
      <c r="A5" s="24" t="s">
        <v>202</v>
      </c>
      <c r="B5" s="25">
        <v>26184</v>
      </c>
      <c r="C5" s="26"/>
    </row>
    <row r="6" spans="1:3" ht="25.5" customHeight="1">
      <c r="A6" s="24" t="s">
        <v>203</v>
      </c>
      <c r="B6" s="25">
        <v>31232</v>
      </c>
      <c r="C6" s="26"/>
    </row>
    <row r="7" spans="1:3" ht="25.5" customHeight="1">
      <c r="A7" s="24" t="s">
        <v>204</v>
      </c>
      <c r="B7" s="25">
        <v>22478</v>
      </c>
      <c r="C7" s="27"/>
    </row>
    <row r="8" spans="1:3" ht="25.5" customHeight="1">
      <c r="A8" s="24" t="s">
        <v>205</v>
      </c>
      <c r="B8" s="25">
        <v>5210</v>
      </c>
      <c r="C8" s="27"/>
    </row>
    <row r="9" spans="1:3" ht="25.5" customHeight="1">
      <c r="A9" s="24" t="s">
        <v>206</v>
      </c>
      <c r="B9" s="25">
        <v>1243</v>
      </c>
      <c r="C9" s="27"/>
    </row>
    <row r="10" spans="1:3" ht="25.5" customHeight="1">
      <c r="A10" s="24" t="s">
        <v>207</v>
      </c>
      <c r="B10" s="25">
        <v>5757</v>
      </c>
      <c r="C10" s="27"/>
    </row>
    <row r="11" spans="1:3" ht="25.5" customHeight="1">
      <c r="A11" s="24" t="s">
        <v>208</v>
      </c>
      <c r="B11" s="25">
        <v>4680</v>
      </c>
      <c r="C11" s="27"/>
    </row>
    <row r="12" spans="1:3" ht="25.5" customHeight="1">
      <c r="A12" s="24" t="s">
        <v>209</v>
      </c>
      <c r="B12" s="25">
        <v>5913</v>
      </c>
      <c r="C12" s="27"/>
    </row>
    <row r="13" spans="1:3" ht="25.5" customHeight="1">
      <c r="A13" s="24" t="s">
        <v>210</v>
      </c>
      <c r="B13" s="25">
        <v>12900</v>
      </c>
      <c r="C13" s="27"/>
    </row>
    <row r="14" spans="1:3" ht="25.5" customHeight="1">
      <c r="A14" s="24" t="s">
        <v>211</v>
      </c>
      <c r="B14" s="25">
        <v>5</v>
      </c>
      <c r="C14" s="27"/>
    </row>
    <row r="15" spans="1:3" ht="25.5" customHeight="1">
      <c r="A15" s="24" t="s">
        <v>212</v>
      </c>
      <c r="B15" s="25">
        <v>5</v>
      </c>
      <c r="C15" s="27"/>
    </row>
    <row r="16" spans="1:3" ht="25.5" customHeight="1">
      <c r="A16" s="28" t="s">
        <v>213</v>
      </c>
      <c r="B16" s="29">
        <v>25800</v>
      </c>
      <c r="C16" s="27"/>
    </row>
    <row r="17" spans="1:3" ht="25.5" customHeight="1">
      <c r="A17" s="24" t="s">
        <v>214</v>
      </c>
      <c r="B17" s="29">
        <v>4421</v>
      </c>
      <c r="C17" s="27"/>
    </row>
    <row r="18" spans="1:3" ht="25.5" customHeight="1">
      <c r="A18" s="24" t="s">
        <v>215</v>
      </c>
      <c r="B18" s="29">
        <v>3116</v>
      </c>
      <c r="C18" s="28"/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39.125" style="4" customWidth="1"/>
    <col min="2" max="2" width="14.75390625" style="4" customWidth="1"/>
    <col min="3" max="3" width="17.125" style="4" customWidth="1"/>
    <col min="4" max="255" width="9.00390625" style="4" customWidth="1"/>
  </cols>
  <sheetData>
    <row r="1" spans="1:3" s="1" customFormat="1" ht="39.75" customHeight="1">
      <c r="A1" s="5" t="s">
        <v>216</v>
      </c>
      <c r="B1" s="5"/>
      <c r="C1" s="5"/>
    </row>
    <row r="2" spans="1:3" s="2" customFormat="1" ht="22.5" customHeight="1">
      <c r="A2" s="6" t="s">
        <v>217</v>
      </c>
      <c r="C2" s="8" t="s">
        <v>29</v>
      </c>
    </row>
    <row r="3" spans="1:3" s="3" customFormat="1" ht="28.5" customHeight="1">
      <c r="A3" s="10" t="s">
        <v>61</v>
      </c>
      <c r="B3" s="10" t="s">
        <v>151</v>
      </c>
      <c r="C3" s="10" t="s">
        <v>32</v>
      </c>
    </row>
    <row r="4" spans="1:3" s="4" customFormat="1" ht="27" customHeight="1">
      <c r="A4" s="11" t="s">
        <v>152</v>
      </c>
      <c r="B4" s="22">
        <f>SUM(B5:B8)</f>
        <v>126764</v>
      </c>
      <c r="C4" s="23"/>
    </row>
    <row r="5" spans="1:3" s="4" customFormat="1" ht="27" customHeight="1">
      <c r="A5" s="24" t="s">
        <v>153</v>
      </c>
      <c r="B5" s="22">
        <v>26838</v>
      </c>
      <c r="C5" s="23"/>
    </row>
    <row r="6" spans="1:3" s="4" customFormat="1" ht="27" customHeight="1">
      <c r="A6" s="24" t="s">
        <v>154</v>
      </c>
      <c r="B6" s="22">
        <v>11044</v>
      </c>
      <c r="C6" s="23"/>
    </row>
    <row r="7" spans="1:3" s="4" customFormat="1" ht="27" customHeight="1">
      <c r="A7" s="24" t="s">
        <v>155</v>
      </c>
      <c r="B7" s="22">
        <v>62545</v>
      </c>
      <c r="C7" s="23"/>
    </row>
    <row r="8" spans="1:3" ht="27" customHeight="1">
      <c r="A8" s="24" t="s">
        <v>157</v>
      </c>
      <c r="B8" s="22">
        <v>26337</v>
      </c>
      <c r="C8" s="16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8"/>
  <sheetViews>
    <sheetView zoomScaleSheetLayoutView="100" workbookViewId="0" topLeftCell="A1">
      <selection activeCell="B11" sqref="B11"/>
    </sheetView>
  </sheetViews>
  <sheetFormatPr defaultColWidth="9.00390625" defaultRowHeight="14.25"/>
  <cols>
    <col min="1" max="1" width="40.375" style="4" customWidth="1"/>
    <col min="2" max="2" width="19.125" style="4" customWidth="1"/>
    <col min="3" max="3" width="17.125" style="4" customWidth="1"/>
    <col min="4" max="255" width="9.00390625" style="4" customWidth="1"/>
  </cols>
  <sheetData>
    <row r="1" spans="1:3" s="1" customFormat="1" ht="39.75" customHeight="1">
      <c r="A1" s="5" t="s">
        <v>218</v>
      </c>
      <c r="B1" s="5"/>
      <c r="C1" s="5"/>
    </row>
    <row r="2" spans="1:3" s="2" customFormat="1" ht="22.5" customHeight="1">
      <c r="A2" s="6" t="s">
        <v>219</v>
      </c>
      <c r="C2" s="8" t="s">
        <v>29</v>
      </c>
    </row>
    <row r="3" spans="1:3" s="3" customFormat="1" ht="28.5" customHeight="1">
      <c r="A3" s="10" t="s">
        <v>61</v>
      </c>
      <c r="B3" s="10" t="s">
        <v>151</v>
      </c>
      <c r="C3" s="10" t="s">
        <v>32</v>
      </c>
    </row>
    <row r="4" spans="1:3" s="4" customFormat="1" ht="27" customHeight="1">
      <c r="A4" s="11" t="s">
        <v>220</v>
      </c>
      <c r="B4" s="22">
        <f>SUM(B5:B8)</f>
        <v>116553</v>
      </c>
      <c r="C4" s="23"/>
    </row>
    <row r="5" spans="1:3" s="4" customFormat="1" ht="27" customHeight="1">
      <c r="A5" s="24" t="s">
        <v>161</v>
      </c>
      <c r="B5" s="22">
        <v>26166</v>
      </c>
      <c r="C5" s="23"/>
    </row>
    <row r="6" spans="1:3" s="4" customFormat="1" ht="27" customHeight="1">
      <c r="A6" s="24" t="s">
        <v>162</v>
      </c>
      <c r="B6" s="22">
        <v>10832</v>
      </c>
      <c r="C6" s="23"/>
    </row>
    <row r="7" spans="1:3" s="4" customFormat="1" ht="27" customHeight="1">
      <c r="A7" s="24" t="s">
        <v>163</v>
      </c>
      <c r="B7" s="22">
        <v>62349</v>
      </c>
      <c r="C7" s="23"/>
    </row>
    <row r="8" spans="1:3" ht="27" customHeight="1">
      <c r="A8" s="24" t="s">
        <v>165</v>
      </c>
      <c r="B8" s="22">
        <v>17206</v>
      </c>
      <c r="C8" s="16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B3:B29"/>
  <sheetViews>
    <sheetView workbookViewId="0" topLeftCell="A4">
      <selection activeCell="B28" sqref="B28"/>
    </sheetView>
  </sheetViews>
  <sheetFormatPr defaultColWidth="9.00390625" defaultRowHeight="14.25"/>
  <cols>
    <col min="1" max="1" width="10.625" style="4" customWidth="1"/>
    <col min="2" max="2" width="62.375" style="4" customWidth="1"/>
    <col min="3" max="3" width="6.625" style="4" customWidth="1"/>
    <col min="4" max="16384" width="9.00390625" style="4" customWidth="1"/>
  </cols>
  <sheetData>
    <row r="3" ht="27">
      <c r="B3" s="79" t="s">
        <v>5</v>
      </c>
    </row>
    <row r="4" ht="25.5">
      <c r="B4" s="80"/>
    </row>
    <row r="6" ht="27.75" customHeight="1">
      <c r="B6" s="81" t="s">
        <v>6</v>
      </c>
    </row>
    <row r="8" ht="24" customHeight="1">
      <c r="B8" s="82" t="s">
        <v>7</v>
      </c>
    </row>
    <row r="9" ht="24" customHeight="1">
      <c r="B9" s="82" t="s">
        <v>8</v>
      </c>
    </row>
    <row r="10" ht="24" customHeight="1">
      <c r="B10" s="82" t="s">
        <v>9</v>
      </c>
    </row>
    <row r="11" ht="24" customHeight="1">
      <c r="B11" s="82" t="s">
        <v>10</v>
      </c>
    </row>
    <row r="12" ht="24" customHeight="1">
      <c r="B12" s="82" t="s">
        <v>11</v>
      </c>
    </row>
    <row r="13" ht="24" customHeight="1">
      <c r="B13" s="82" t="s">
        <v>12</v>
      </c>
    </row>
    <row r="14" ht="24" customHeight="1">
      <c r="B14" s="82" t="s">
        <v>13</v>
      </c>
    </row>
    <row r="15" ht="24" customHeight="1">
      <c r="B15" s="82" t="s">
        <v>14</v>
      </c>
    </row>
    <row r="16" ht="24" customHeight="1">
      <c r="B16" s="82" t="s">
        <v>15</v>
      </c>
    </row>
    <row r="17" ht="24" customHeight="1">
      <c r="B17" s="73"/>
    </row>
    <row r="19" ht="27.75" customHeight="1">
      <c r="B19" s="81" t="s">
        <v>16</v>
      </c>
    </row>
    <row r="20" ht="27.75" customHeight="1">
      <c r="B20" s="81"/>
    </row>
    <row r="22" ht="24" customHeight="1">
      <c r="B22" s="82" t="s">
        <v>17</v>
      </c>
    </row>
    <row r="23" ht="24" customHeight="1">
      <c r="B23" s="82" t="s">
        <v>18</v>
      </c>
    </row>
    <row r="24" ht="24" customHeight="1">
      <c r="B24" s="82" t="s">
        <v>19</v>
      </c>
    </row>
    <row r="25" ht="24" customHeight="1">
      <c r="B25" s="82" t="s">
        <v>20</v>
      </c>
    </row>
    <row r="26" ht="24" customHeight="1">
      <c r="B26" s="82" t="s">
        <v>21</v>
      </c>
    </row>
    <row r="27" ht="24" customHeight="1">
      <c r="B27" s="82" t="s">
        <v>22</v>
      </c>
    </row>
    <row r="28" ht="24" customHeight="1">
      <c r="B28" s="82" t="s">
        <v>23</v>
      </c>
    </row>
    <row r="29" ht="24" customHeight="1">
      <c r="B29" s="82" t="s">
        <v>24</v>
      </c>
    </row>
  </sheetData>
  <sheetProtection/>
  <printOptions/>
  <pageMargins left="0.71" right="0.71" top="0.75" bottom="0.75" header="0.31" footer="0.31"/>
  <pageSetup blackAndWhite="1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26"/>
  <sheetViews>
    <sheetView workbookViewId="0" topLeftCell="A1">
      <selection activeCell="B7" sqref="B7"/>
    </sheetView>
  </sheetViews>
  <sheetFormatPr defaultColWidth="9.00390625" defaultRowHeight="14.25"/>
  <cols>
    <col min="1" max="1" width="32.625" style="4" customWidth="1"/>
    <col min="2" max="2" width="15.625" style="4" customWidth="1"/>
    <col min="3" max="3" width="16.75390625" style="4" customWidth="1"/>
    <col min="4" max="4" width="15.625" style="4" customWidth="1"/>
    <col min="5" max="5" width="9.625" style="4" customWidth="1"/>
    <col min="6" max="7" width="9.00390625" style="4" customWidth="1"/>
    <col min="8" max="8" width="10.375" style="4" customWidth="1"/>
    <col min="9" max="9" width="10.50390625" style="4" customWidth="1"/>
    <col min="10" max="16384" width="9.00390625" style="4" customWidth="1"/>
  </cols>
  <sheetData>
    <row r="1" spans="1:5" ht="39.75" customHeight="1">
      <c r="A1" s="5" t="s">
        <v>221</v>
      </c>
      <c r="B1" s="5"/>
      <c r="C1" s="5"/>
      <c r="D1" s="5"/>
      <c r="E1" s="17"/>
    </row>
    <row r="2" spans="1:4" s="6" customFormat="1" ht="21.75" customHeight="1">
      <c r="A2" s="6" t="s">
        <v>222</v>
      </c>
      <c r="B2" s="2"/>
      <c r="C2" s="18"/>
      <c r="D2" s="8" t="s">
        <v>29</v>
      </c>
    </row>
    <row r="3" spans="1:4" ht="30" customHeight="1">
      <c r="A3" s="10" t="s">
        <v>61</v>
      </c>
      <c r="B3" s="10" t="s">
        <v>151</v>
      </c>
      <c r="C3" s="10" t="s">
        <v>193</v>
      </c>
      <c r="D3" s="10" t="s">
        <v>66</v>
      </c>
    </row>
    <row r="4" spans="1:4" ht="24.75" customHeight="1">
      <c r="A4" s="11" t="s">
        <v>67</v>
      </c>
      <c r="B4" s="19">
        <f>SUM(B5,B19)</f>
        <v>66340</v>
      </c>
      <c r="C4" s="19">
        <f>SUM(C5,C19)</f>
        <v>60463</v>
      </c>
      <c r="D4" s="20">
        <f>(B4/C4-1)*100</f>
        <v>9.719994045945457</v>
      </c>
    </row>
    <row r="5" spans="1:4" ht="24.75" customHeight="1">
      <c r="A5" s="11" t="s">
        <v>68</v>
      </c>
      <c r="B5" s="19">
        <f>SUM(B6:B18)</f>
        <v>41590</v>
      </c>
      <c r="C5" s="19">
        <f>SUM(C6:C18)</f>
        <v>37970</v>
      </c>
      <c r="D5" s="20">
        <f>(B5/C5-1)*100</f>
        <v>9.533842507242563</v>
      </c>
    </row>
    <row r="6" spans="1:7" ht="24.75" customHeight="1">
      <c r="A6" s="14" t="s">
        <v>69</v>
      </c>
      <c r="B6" s="19">
        <v>13480</v>
      </c>
      <c r="C6" s="19">
        <v>12114</v>
      </c>
      <c r="D6" s="20">
        <f>(B6/C6-1)*100</f>
        <v>11.276209344560018</v>
      </c>
      <c r="G6" s="2"/>
    </row>
    <row r="7" spans="1:7" ht="24.75" customHeight="1">
      <c r="A7" s="14" t="s">
        <v>71</v>
      </c>
      <c r="B7" s="19">
        <v>4800</v>
      </c>
      <c r="C7" s="19">
        <v>4645</v>
      </c>
      <c r="D7" s="20">
        <f aca="true" t="shared" si="0" ref="D7:D18">(B7/C7-1)*100</f>
        <v>3.336921420882666</v>
      </c>
      <c r="G7" s="2"/>
    </row>
    <row r="8" spans="1:7" ht="24.75" customHeight="1">
      <c r="A8" s="14" t="s">
        <v>72</v>
      </c>
      <c r="B8" s="19">
        <v>600</v>
      </c>
      <c r="C8" s="19">
        <v>741</v>
      </c>
      <c r="D8" s="20">
        <f t="shared" si="0"/>
        <v>-19.028340080971663</v>
      </c>
      <c r="G8" s="2"/>
    </row>
    <row r="9" spans="1:7" ht="24.75" customHeight="1">
      <c r="A9" s="14" t="s">
        <v>73</v>
      </c>
      <c r="B9" s="19">
        <v>210</v>
      </c>
      <c r="C9" s="19">
        <v>474</v>
      </c>
      <c r="D9" s="20">
        <f t="shared" si="0"/>
        <v>-55.696202531645575</v>
      </c>
      <c r="G9" s="2"/>
    </row>
    <row r="10" spans="1:7" ht="24.75" customHeight="1">
      <c r="A10" s="14" t="s">
        <v>74</v>
      </c>
      <c r="B10" s="19">
        <v>1300</v>
      </c>
      <c r="C10" s="19">
        <v>1231</v>
      </c>
      <c r="D10" s="20">
        <f t="shared" si="0"/>
        <v>5.605199025182772</v>
      </c>
      <c r="G10" s="2"/>
    </row>
    <row r="11" spans="1:7" ht="24.75" customHeight="1">
      <c r="A11" s="14" t="s">
        <v>75</v>
      </c>
      <c r="B11" s="19">
        <v>800</v>
      </c>
      <c r="C11" s="19">
        <v>769</v>
      </c>
      <c r="D11" s="20">
        <f t="shared" si="0"/>
        <v>4.031209362808852</v>
      </c>
      <c r="G11" s="2"/>
    </row>
    <row r="12" spans="1:7" ht="24.75" customHeight="1">
      <c r="A12" s="14" t="s">
        <v>76</v>
      </c>
      <c r="B12" s="19">
        <v>600</v>
      </c>
      <c r="C12" s="19">
        <v>526</v>
      </c>
      <c r="D12" s="20">
        <f t="shared" si="0"/>
        <v>14.068441064638781</v>
      </c>
      <c r="G12" s="2"/>
    </row>
    <row r="13" spans="1:7" ht="24.75" customHeight="1">
      <c r="A13" s="14" t="s">
        <v>77</v>
      </c>
      <c r="B13" s="19">
        <v>3900</v>
      </c>
      <c r="C13" s="19">
        <v>3879</v>
      </c>
      <c r="D13" s="20">
        <f t="shared" si="0"/>
        <v>0.5413766434648082</v>
      </c>
      <c r="G13" s="2"/>
    </row>
    <row r="14" spans="1:7" ht="24.75" customHeight="1">
      <c r="A14" s="14" t="s">
        <v>78</v>
      </c>
      <c r="B14" s="19">
        <v>6000</v>
      </c>
      <c r="C14" s="19">
        <v>4952</v>
      </c>
      <c r="D14" s="20">
        <f t="shared" si="0"/>
        <v>21.16316639741518</v>
      </c>
      <c r="G14" s="2"/>
    </row>
    <row r="15" spans="1:7" ht="24.75" customHeight="1">
      <c r="A15" s="14" t="s">
        <v>79</v>
      </c>
      <c r="B15" s="19">
        <v>1500</v>
      </c>
      <c r="C15" s="19">
        <v>990</v>
      </c>
      <c r="D15" s="20">
        <f t="shared" si="0"/>
        <v>51.515151515151516</v>
      </c>
      <c r="G15" s="2"/>
    </row>
    <row r="16" spans="1:7" ht="24.75" customHeight="1">
      <c r="A16" s="14" t="s">
        <v>80</v>
      </c>
      <c r="B16" s="19">
        <v>3000</v>
      </c>
      <c r="C16" s="19">
        <v>2047</v>
      </c>
      <c r="D16" s="20">
        <f t="shared" si="0"/>
        <v>46.55593551538837</v>
      </c>
      <c r="G16" s="2"/>
    </row>
    <row r="17" spans="1:7" ht="24.75" customHeight="1">
      <c r="A17" s="14" t="s">
        <v>81</v>
      </c>
      <c r="B17" s="19">
        <v>5000</v>
      </c>
      <c r="C17" s="19">
        <v>5181</v>
      </c>
      <c r="D17" s="20">
        <f t="shared" si="0"/>
        <v>-3.4935340667824777</v>
      </c>
      <c r="G17" s="2"/>
    </row>
    <row r="18" spans="1:7" ht="24.75" customHeight="1">
      <c r="A18" s="14" t="s">
        <v>82</v>
      </c>
      <c r="B18" s="19">
        <v>400</v>
      </c>
      <c r="C18" s="19">
        <v>421</v>
      </c>
      <c r="D18" s="20">
        <f t="shared" si="0"/>
        <v>-4.988123515439435</v>
      </c>
      <c r="G18" s="2"/>
    </row>
    <row r="19" spans="1:7" ht="24.75" customHeight="1">
      <c r="A19" s="11" t="s">
        <v>83</v>
      </c>
      <c r="B19" s="19">
        <f>SUM(B20:B25)</f>
        <v>24750</v>
      </c>
      <c r="C19" s="19">
        <f>SUM(C20:C25)</f>
        <v>22493</v>
      </c>
      <c r="D19" s="20">
        <f aca="true" t="shared" si="1" ref="D19:D25">(B19/C19-1)*100</f>
        <v>10.0342328724492</v>
      </c>
      <c r="G19" s="2"/>
    </row>
    <row r="20" spans="1:7" ht="24.75" customHeight="1">
      <c r="A20" s="14" t="s">
        <v>84</v>
      </c>
      <c r="B20" s="19">
        <v>6386</v>
      </c>
      <c r="C20" s="19">
        <v>5805</v>
      </c>
      <c r="D20" s="20">
        <f t="shared" si="1"/>
        <v>10.008613264427213</v>
      </c>
      <c r="G20" s="2"/>
    </row>
    <row r="21" spans="1:7" ht="24.75" customHeight="1">
      <c r="A21" s="14" t="s">
        <v>169</v>
      </c>
      <c r="B21" s="19">
        <v>8854</v>
      </c>
      <c r="C21" s="19">
        <v>8046</v>
      </c>
      <c r="D21" s="20">
        <f t="shared" si="1"/>
        <v>10.042257022122802</v>
      </c>
      <c r="G21" s="2"/>
    </row>
    <row r="22" spans="1:4" ht="24.75" customHeight="1">
      <c r="A22" s="14" t="s">
        <v>86</v>
      </c>
      <c r="B22" s="19">
        <v>6530</v>
      </c>
      <c r="C22" s="19">
        <v>5934</v>
      </c>
      <c r="D22" s="20">
        <f t="shared" si="1"/>
        <v>10.043815301651504</v>
      </c>
    </row>
    <row r="23" spans="1:4" ht="24.75" customHeight="1">
      <c r="A23" s="14" t="s">
        <v>194</v>
      </c>
      <c r="B23" s="19">
        <v>595</v>
      </c>
      <c r="C23" s="19">
        <v>541</v>
      </c>
      <c r="D23" s="20">
        <f t="shared" si="1"/>
        <v>9.981515711645095</v>
      </c>
    </row>
    <row r="24" spans="1:4" ht="24.75" customHeight="1">
      <c r="A24" s="14" t="s">
        <v>88</v>
      </c>
      <c r="B24" s="19">
        <v>2247</v>
      </c>
      <c r="C24" s="19">
        <v>2042</v>
      </c>
      <c r="D24" s="20">
        <f t="shared" si="1"/>
        <v>10.039177277179245</v>
      </c>
    </row>
    <row r="25" spans="1:4" ht="24.75" customHeight="1">
      <c r="A25" s="14" t="s">
        <v>89</v>
      </c>
      <c r="B25" s="19">
        <v>138</v>
      </c>
      <c r="C25" s="19">
        <v>125</v>
      </c>
      <c r="D25" s="20">
        <f t="shared" si="1"/>
        <v>10.40000000000001</v>
      </c>
    </row>
    <row r="26" ht="14.25">
      <c r="D26" s="21"/>
    </row>
  </sheetData>
  <sheetProtection/>
  <mergeCells count="1">
    <mergeCell ref="A1:D1"/>
  </mergeCells>
  <printOptions/>
  <pageMargins left="0.75" right="0.75" top="0.98" bottom="0.82" header="0.51" footer="0.51"/>
  <pageSetup blackAndWhite="1" fitToHeight="1" fitToWidth="1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7"/>
  <sheetViews>
    <sheetView workbookViewId="0" topLeftCell="A1">
      <selection activeCell="B25" sqref="B25"/>
    </sheetView>
  </sheetViews>
  <sheetFormatPr defaultColWidth="9.00390625" defaultRowHeight="14.25"/>
  <cols>
    <col min="1" max="1" width="42.625" style="4" customWidth="1"/>
    <col min="2" max="2" width="18.50390625" style="4" customWidth="1"/>
    <col min="3" max="3" width="15.625" style="4" customWidth="1"/>
    <col min="4" max="16384" width="9.00390625" style="4" customWidth="1"/>
  </cols>
  <sheetData>
    <row r="1" spans="1:3" s="1" customFormat="1" ht="39.75" customHeight="1">
      <c r="A1" s="5" t="s">
        <v>223</v>
      </c>
      <c r="B1" s="5"/>
      <c r="C1" s="5"/>
    </row>
    <row r="2" spans="1:3" s="2" customFormat="1" ht="24" customHeight="1">
      <c r="A2" s="6" t="s">
        <v>224</v>
      </c>
      <c r="B2" s="7"/>
      <c r="C2" s="8" t="s">
        <v>29</v>
      </c>
    </row>
    <row r="3" spans="1:3" s="3" customFormat="1" ht="25.5" customHeight="1">
      <c r="A3" s="9" t="s">
        <v>61</v>
      </c>
      <c r="B3" s="10" t="s">
        <v>225</v>
      </c>
      <c r="C3" s="10" t="s">
        <v>32</v>
      </c>
    </row>
    <row r="4" spans="1:3" ht="25.5" customHeight="1">
      <c r="A4" s="11" t="s">
        <v>226</v>
      </c>
      <c r="B4" s="12">
        <f>SUM(B5:B27)</f>
        <v>338452</v>
      </c>
      <c r="C4" s="13"/>
    </row>
    <row r="5" spans="1:3" ht="25.5" customHeight="1">
      <c r="A5" s="14" t="s">
        <v>97</v>
      </c>
      <c r="B5" s="12">
        <v>24853</v>
      </c>
      <c r="C5" s="13"/>
    </row>
    <row r="6" spans="1:3" ht="25.5" customHeight="1">
      <c r="A6" s="14" t="s">
        <v>98</v>
      </c>
      <c r="B6" s="12">
        <v>288</v>
      </c>
      <c r="C6" s="15"/>
    </row>
    <row r="7" spans="1:3" ht="25.5" customHeight="1">
      <c r="A7" s="14" t="s">
        <v>99</v>
      </c>
      <c r="B7" s="12">
        <v>18661</v>
      </c>
      <c r="C7" s="15"/>
    </row>
    <row r="8" spans="1:3" ht="25.5" customHeight="1">
      <c r="A8" s="14" t="s">
        <v>100</v>
      </c>
      <c r="B8" s="12">
        <v>100429</v>
      </c>
      <c r="C8" s="13"/>
    </row>
    <row r="9" spans="1:3" ht="25.5" customHeight="1">
      <c r="A9" s="14" t="s">
        <v>101</v>
      </c>
      <c r="B9" s="12">
        <v>1611</v>
      </c>
      <c r="C9" s="13"/>
    </row>
    <row r="10" spans="1:3" ht="25.5" customHeight="1">
      <c r="A10" s="14" t="s">
        <v>102</v>
      </c>
      <c r="B10" s="12">
        <v>2069</v>
      </c>
      <c r="C10" s="13"/>
    </row>
    <row r="11" spans="1:3" ht="25.5" customHeight="1">
      <c r="A11" s="14" t="s">
        <v>227</v>
      </c>
      <c r="B11" s="12">
        <v>48208</v>
      </c>
      <c r="C11" s="13"/>
    </row>
    <row r="12" spans="1:3" ht="25.5" customHeight="1">
      <c r="A12" s="14" t="s">
        <v>104</v>
      </c>
      <c r="B12" s="12">
        <v>52308</v>
      </c>
      <c r="C12" s="13"/>
    </row>
    <row r="13" spans="1:3" ht="25.5" customHeight="1">
      <c r="A13" s="14" t="s">
        <v>105</v>
      </c>
      <c r="B13" s="12">
        <v>2155</v>
      </c>
      <c r="C13" s="13"/>
    </row>
    <row r="14" spans="1:3" ht="25.5" customHeight="1">
      <c r="A14" s="14" t="s">
        <v>106</v>
      </c>
      <c r="B14" s="12">
        <v>5175</v>
      </c>
      <c r="C14" s="13"/>
    </row>
    <row r="15" spans="1:3" ht="25.5" customHeight="1">
      <c r="A15" s="14" t="s">
        <v>107</v>
      </c>
      <c r="B15" s="12">
        <v>42364</v>
      </c>
      <c r="C15" s="13"/>
    </row>
    <row r="16" spans="1:3" ht="25.5" customHeight="1">
      <c r="A16" s="14" t="s">
        <v>108</v>
      </c>
      <c r="B16" s="12">
        <v>3892</v>
      </c>
      <c r="C16" s="13"/>
    </row>
    <row r="17" spans="1:3" ht="25.5" customHeight="1">
      <c r="A17" s="14" t="s">
        <v>228</v>
      </c>
      <c r="B17" s="12">
        <v>1333</v>
      </c>
      <c r="C17" s="13"/>
    </row>
    <row r="18" spans="1:3" ht="25.5" customHeight="1">
      <c r="A18" s="14" t="s">
        <v>110</v>
      </c>
      <c r="B18" s="12">
        <v>1519</v>
      </c>
      <c r="C18" s="13"/>
    </row>
    <row r="19" spans="1:3" ht="25.5" customHeight="1">
      <c r="A19" s="14" t="s">
        <v>111</v>
      </c>
      <c r="B19" s="12">
        <v>58</v>
      </c>
      <c r="C19" s="13"/>
    </row>
    <row r="20" spans="1:3" ht="25.5" customHeight="1">
      <c r="A20" s="14" t="s">
        <v>229</v>
      </c>
      <c r="B20" s="12">
        <v>1420</v>
      </c>
      <c r="C20" s="13"/>
    </row>
    <row r="21" spans="1:3" ht="25.5" customHeight="1">
      <c r="A21" s="14" t="s">
        <v>113</v>
      </c>
      <c r="B21" s="12">
        <v>7319</v>
      </c>
      <c r="C21" s="13"/>
    </row>
    <row r="22" spans="1:3" ht="25.5" customHeight="1">
      <c r="A22" s="14" t="s">
        <v>114</v>
      </c>
      <c r="B22" s="12">
        <v>398</v>
      </c>
      <c r="C22" s="13"/>
    </row>
    <row r="23" spans="1:3" ht="25.5" customHeight="1">
      <c r="A23" s="14" t="s">
        <v>115</v>
      </c>
      <c r="B23" s="12">
        <v>2148</v>
      </c>
      <c r="C23" s="13"/>
    </row>
    <row r="24" spans="1:3" ht="25.5" customHeight="1">
      <c r="A24" s="14" t="s">
        <v>230</v>
      </c>
      <c r="B24" s="12">
        <v>7500</v>
      </c>
      <c r="C24" s="16"/>
    </row>
    <row r="25" spans="1:3" ht="25.5" customHeight="1">
      <c r="A25" s="14" t="s">
        <v>116</v>
      </c>
      <c r="B25" s="12">
        <v>10751</v>
      </c>
      <c r="C25" s="16"/>
    </row>
    <row r="26" spans="1:3" ht="25.5" customHeight="1">
      <c r="A26" s="14" t="s">
        <v>231</v>
      </c>
      <c r="B26" s="12">
        <v>1072</v>
      </c>
      <c r="C26" s="16"/>
    </row>
    <row r="27" spans="1:3" ht="25.5" customHeight="1">
      <c r="A27" s="14" t="s">
        <v>117</v>
      </c>
      <c r="B27" s="12">
        <v>2921</v>
      </c>
      <c r="C27" s="16"/>
    </row>
  </sheetData>
  <sheetProtection/>
  <mergeCells count="1">
    <mergeCell ref="A1:C1"/>
  </mergeCells>
  <printOptions horizontalCentered="1"/>
  <pageMargins left="0.75" right="0.75" top="0.98" bottom="0.98" header="0.51" footer="0.51"/>
  <pageSetup blackAndWhite="1" fitToHeight="1" fitToWidth="1"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2:B13"/>
  <sheetViews>
    <sheetView workbookViewId="0" topLeftCell="A1">
      <selection activeCell="B26" sqref="B26"/>
    </sheetView>
  </sheetViews>
  <sheetFormatPr defaultColWidth="9.00390625" defaultRowHeight="14.25"/>
  <cols>
    <col min="1" max="1" width="6.125" style="0" customWidth="1"/>
    <col min="2" max="2" width="72.125" style="0" customWidth="1"/>
    <col min="3" max="3" width="6.375" style="0" customWidth="1"/>
  </cols>
  <sheetData>
    <row r="12" spans="1:2" ht="49.5" customHeight="1">
      <c r="A12" s="42"/>
      <c r="B12" s="43" t="s">
        <v>25</v>
      </c>
    </row>
    <row r="13" ht="49.5" customHeight="1">
      <c r="B13" s="43" t="s">
        <v>26</v>
      </c>
    </row>
  </sheetData>
  <sheetProtection/>
  <printOptions/>
  <pageMargins left="0.71" right="0.71" top="0.75" bottom="0.75" header="0.31" footer="0.31"/>
  <pageSetup blackAndWhite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31"/>
  <sheetViews>
    <sheetView showZeros="0" tabSelected="1" workbookViewId="0" topLeftCell="A1">
      <selection activeCell="B10" sqref="B10"/>
    </sheetView>
  </sheetViews>
  <sheetFormatPr defaultColWidth="9.00390625" defaultRowHeight="14.25"/>
  <cols>
    <col min="1" max="1" width="40.625" style="4" customWidth="1"/>
    <col min="2" max="3" width="18.625" style="4" customWidth="1"/>
    <col min="4" max="5" width="9.00390625" style="4" customWidth="1"/>
    <col min="6" max="6" width="9.125" style="4" customWidth="1"/>
    <col min="7" max="16384" width="9.00390625" style="4" customWidth="1"/>
  </cols>
  <sheetData>
    <row r="1" spans="1:3" s="1" customFormat="1" ht="39.75" customHeight="1">
      <c r="A1" s="5" t="s">
        <v>27</v>
      </c>
      <c r="B1" s="5"/>
      <c r="C1" s="5"/>
    </row>
    <row r="2" spans="1:3" s="2" customFormat="1" ht="22.5" customHeight="1">
      <c r="A2" s="2" t="s">
        <v>28</v>
      </c>
      <c r="C2" s="8" t="s">
        <v>29</v>
      </c>
    </row>
    <row r="3" spans="1:3" s="73" customFormat="1" ht="25.5" customHeight="1">
      <c r="A3" s="10" t="s">
        <v>30</v>
      </c>
      <c r="B3" s="10" t="s">
        <v>31</v>
      </c>
      <c r="C3" s="10" t="s">
        <v>32</v>
      </c>
    </row>
    <row r="4" spans="1:3" s="73" customFormat="1" ht="25.5" customHeight="1">
      <c r="A4" s="74" t="s">
        <v>33</v>
      </c>
      <c r="B4" s="33">
        <f>SUM(B5:B10)</f>
        <v>437926</v>
      </c>
      <c r="C4" s="14"/>
    </row>
    <row r="5" spans="1:3" s="73" customFormat="1" ht="25.5" customHeight="1">
      <c r="A5" s="75" t="s">
        <v>34</v>
      </c>
      <c r="B5" s="33">
        <v>102539</v>
      </c>
      <c r="C5" s="14"/>
    </row>
    <row r="6" spans="1:3" s="73" customFormat="1" ht="25.5" customHeight="1">
      <c r="A6" s="75" t="s">
        <v>35</v>
      </c>
      <c r="B6" s="33">
        <v>291117</v>
      </c>
      <c r="C6" s="14"/>
    </row>
    <row r="7" spans="1:3" s="73" customFormat="1" ht="25.5" customHeight="1">
      <c r="A7" s="75" t="s">
        <v>36</v>
      </c>
      <c r="B7" s="33">
        <v>29200</v>
      </c>
      <c r="C7" s="14"/>
    </row>
    <row r="8" spans="1:3" s="73" customFormat="1" ht="25.5" customHeight="1">
      <c r="A8" s="75" t="s">
        <v>37</v>
      </c>
      <c r="B8" s="33">
        <v>1549</v>
      </c>
      <c r="C8" s="14"/>
    </row>
    <row r="9" spans="1:3" s="73" customFormat="1" ht="25.5" customHeight="1">
      <c r="A9" s="75" t="s">
        <v>38</v>
      </c>
      <c r="B9" s="33">
        <v>3885</v>
      </c>
      <c r="C9" s="14"/>
    </row>
    <row r="10" spans="1:3" s="73" customFormat="1" ht="25.5" customHeight="1">
      <c r="A10" s="75" t="s">
        <v>39</v>
      </c>
      <c r="B10" s="33">
        <v>9636</v>
      </c>
      <c r="C10" s="14"/>
    </row>
    <row r="11" spans="1:3" s="73" customFormat="1" ht="25.5" customHeight="1">
      <c r="A11" s="74" t="s">
        <v>40</v>
      </c>
      <c r="B11" s="33">
        <f>SUM(B12:B16)</f>
        <v>433427</v>
      </c>
      <c r="C11" s="14"/>
    </row>
    <row r="12" spans="1:3" s="73" customFormat="1" ht="25.5" customHeight="1">
      <c r="A12" s="75" t="s">
        <v>41</v>
      </c>
      <c r="B12" s="33">
        <v>409090</v>
      </c>
      <c r="C12" s="14"/>
    </row>
    <row r="13" spans="1:3" s="73" customFormat="1" ht="25.5" customHeight="1">
      <c r="A13" s="75" t="s">
        <v>42</v>
      </c>
      <c r="B13" s="33">
        <v>14499</v>
      </c>
      <c r="C13" s="14"/>
    </row>
    <row r="14" spans="1:3" s="73" customFormat="1" ht="25.5" customHeight="1">
      <c r="A14" s="75" t="s">
        <v>43</v>
      </c>
      <c r="B14" s="33">
        <v>3956</v>
      </c>
      <c r="C14" s="14"/>
    </row>
    <row r="15" spans="1:3" s="73" customFormat="1" ht="25.5" customHeight="1">
      <c r="A15" s="75" t="s">
        <v>44</v>
      </c>
      <c r="B15" s="33">
        <v>0</v>
      </c>
      <c r="C15" s="14"/>
    </row>
    <row r="16" spans="1:3" s="73" customFormat="1" ht="25.5" customHeight="1">
      <c r="A16" s="75" t="s">
        <v>45</v>
      </c>
      <c r="B16" s="33">
        <v>5882</v>
      </c>
      <c r="C16" s="14"/>
    </row>
    <row r="17" spans="1:3" s="73" customFormat="1" ht="25.5" customHeight="1">
      <c r="A17" s="74" t="s">
        <v>46</v>
      </c>
      <c r="B17" s="33">
        <f>B4-B11</f>
        <v>4499</v>
      </c>
      <c r="C17" s="14"/>
    </row>
    <row r="18" spans="1:3" s="73" customFormat="1" ht="25.5" customHeight="1">
      <c r="A18" s="75" t="s">
        <v>47</v>
      </c>
      <c r="B18" s="33">
        <f>B17</f>
        <v>4499</v>
      </c>
      <c r="C18" s="14"/>
    </row>
    <row r="19" spans="1:3" s="73" customFormat="1" ht="22.5" customHeight="1">
      <c r="A19" s="76"/>
      <c r="B19" s="77"/>
      <c r="C19" s="78"/>
    </row>
    <row r="20" spans="1:3" s="73" customFormat="1" ht="25.5" customHeight="1">
      <c r="A20" s="74" t="s">
        <v>48</v>
      </c>
      <c r="B20" s="33">
        <f>SUM(B21:B25)</f>
        <v>130172</v>
      </c>
      <c r="C20" s="14"/>
    </row>
    <row r="21" spans="1:3" s="73" customFormat="1" ht="25.5" customHeight="1">
      <c r="A21" s="75" t="s">
        <v>49</v>
      </c>
      <c r="B21" s="33">
        <v>73651</v>
      </c>
      <c r="C21" s="14"/>
    </row>
    <row r="22" spans="1:3" s="73" customFormat="1" ht="25.5" customHeight="1">
      <c r="A22" s="75" t="s">
        <v>50</v>
      </c>
      <c r="B22" s="33">
        <v>2827</v>
      </c>
      <c r="C22" s="14"/>
    </row>
    <row r="23" spans="1:3" s="73" customFormat="1" ht="25.5" customHeight="1">
      <c r="A23" s="75" t="s">
        <v>51</v>
      </c>
      <c r="B23" s="33">
        <v>34000</v>
      </c>
      <c r="C23" s="14"/>
    </row>
    <row r="24" spans="1:3" s="73" customFormat="1" ht="25.5" customHeight="1">
      <c r="A24" s="75" t="s">
        <v>52</v>
      </c>
      <c r="B24" s="33">
        <v>19694</v>
      </c>
      <c r="C24" s="14"/>
    </row>
    <row r="25" spans="1:3" s="73" customFormat="1" ht="25.5" customHeight="1">
      <c r="A25" s="75" t="s">
        <v>53</v>
      </c>
      <c r="B25" s="33">
        <v>0</v>
      </c>
      <c r="C25" s="14"/>
    </row>
    <row r="26" spans="1:3" s="73" customFormat="1" ht="25.5" customHeight="1">
      <c r="A26" s="74" t="s">
        <v>54</v>
      </c>
      <c r="B26" s="33">
        <f>SUM(B27:B30)</f>
        <v>124842</v>
      </c>
      <c r="C26" s="14"/>
    </row>
    <row r="27" spans="1:3" s="73" customFormat="1" ht="25.5" customHeight="1">
      <c r="A27" s="75" t="s">
        <v>55</v>
      </c>
      <c r="B27" s="33">
        <v>116155</v>
      </c>
      <c r="C27" s="14"/>
    </row>
    <row r="28" spans="1:3" s="73" customFormat="1" ht="25.5" customHeight="1">
      <c r="A28" s="75" t="s">
        <v>56</v>
      </c>
      <c r="B28" s="33">
        <v>38</v>
      </c>
      <c r="C28" s="14"/>
    </row>
    <row r="29" spans="1:3" s="73" customFormat="1" ht="25.5" customHeight="1">
      <c r="A29" s="75" t="s">
        <v>57</v>
      </c>
      <c r="B29" s="33">
        <v>4764</v>
      </c>
      <c r="C29" s="14"/>
    </row>
    <row r="30" spans="1:3" s="73" customFormat="1" ht="25.5" customHeight="1">
      <c r="A30" s="75" t="s">
        <v>58</v>
      </c>
      <c r="B30" s="33">
        <v>3885</v>
      </c>
      <c r="C30" s="14"/>
    </row>
    <row r="31" spans="1:3" s="73" customFormat="1" ht="25.5" customHeight="1">
      <c r="A31" s="74" t="s">
        <v>46</v>
      </c>
      <c r="B31" s="33">
        <f>B20-B26</f>
        <v>5330</v>
      </c>
      <c r="C31" s="14"/>
    </row>
  </sheetData>
  <sheetProtection/>
  <mergeCells count="1">
    <mergeCell ref="A1:C1"/>
  </mergeCells>
  <printOptions horizontalCentered="1"/>
  <pageMargins left="0.55" right="0.55" top="0.83" bottom="0.79" header="0.43" footer="0.28"/>
  <pageSetup blackAndWhite="1" fitToHeight="1" fitToWidth="1"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showZeros="0" workbookViewId="0" topLeftCell="A1">
      <selection activeCell="C26" sqref="C26"/>
    </sheetView>
  </sheetViews>
  <sheetFormatPr defaultColWidth="9.00390625" defaultRowHeight="14.25"/>
  <cols>
    <col min="1" max="1" width="30.25390625" style="4" customWidth="1"/>
    <col min="2" max="3" width="11.875" style="4" customWidth="1"/>
    <col min="4" max="4" width="10.75390625" style="4" customWidth="1"/>
    <col min="5" max="5" width="11.125" style="4" customWidth="1"/>
    <col min="6" max="6" width="11.875" style="4" customWidth="1"/>
    <col min="7" max="16384" width="9.00390625" style="4" customWidth="1"/>
  </cols>
  <sheetData>
    <row r="1" spans="1:6" s="1" customFormat="1" ht="39.75" customHeight="1">
      <c r="A1" s="5" t="s">
        <v>59</v>
      </c>
      <c r="B1" s="5"/>
      <c r="C1" s="5"/>
      <c r="D1" s="5"/>
      <c r="E1" s="5"/>
      <c r="F1" s="5"/>
    </row>
    <row r="2" spans="1:6" s="2" customFormat="1" ht="22.5" customHeight="1">
      <c r="A2" s="2" t="s">
        <v>60</v>
      </c>
      <c r="C2" s="18"/>
      <c r="D2" s="18"/>
      <c r="E2" s="46" t="s">
        <v>29</v>
      </c>
      <c r="F2" s="46"/>
    </row>
    <row r="3" spans="1:6" s="3" customFormat="1" ht="48" customHeight="1">
      <c r="A3" s="10" t="s">
        <v>61</v>
      </c>
      <c r="B3" s="32" t="s">
        <v>62</v>
      </c>
      <c r="C3" s="32" t="s">
        <v>63</v>
      </c>
      <c r="D3" s="32" t="s">
        <v>64</v>
      </c>
      <c r="E3" s="10" t="s">
        <v>65</v>
      </c>
      <c r="F3" s="10" t="s">
        <v>66</v>
      </c>
    </row>
    <row r="4" spans="1:6" ht="25.5" customHeight="1">
      <c r="A4" s="11" t="s">
        <v>67</v>
      </c>
      <c r="B4" s="33">
        <f>B5+B20</f>
        <v>96657</v>
      </c>
      <c r="C4" s="33">
        <f>SUM(C5,C20)</f>
        <v>102539</v>
      </c>
      <c r="D4" s="33">
        <f>SUM(D5,D20)</f>
        <v>87870</v>
      </c>
      <c r="E4" s="20">
        <f>C4/B4*100</f>
        <v>106.08543612981988</v>
      </c>
      <c r="F4" s="20">
        <f>(C4-D4)/D4*100</f>
        <v>16.69397974280187</v>
      </c>
    </row>
    <row r="5" spans="1:6" ht="25.5" customHeight="1">
      <c r="A5" s="11" t="s">
        <v>68</v>
      </c>
      <c r="B5" s="33">
        <f>SUM(B6:B19)</f>
        <v>74789</v>
      </c>
      <c r="C5" s="33">
        <f>SUM(C6:C19)</f>
        <v>80045</v>
      </c>
      <c r="D5" s="33">
        <f>SUM(D6:D19)</f>
        <v>66002</v>
      </c>
      <c r="E5" s="20">
        <f>C5/B5*100</f>
        <v>107.02777146371794</v>
      </c>
      <c r="F5" s="20">
        <f>(C5-D5)/D5*100</f>
        <v>21.27662798097027</v>
      </c>
    </row>
    <row r="6" spans="1:6" ht="25.5" customHeight="1">
      <c r="A6" s="14" t="s">
        <v>69</v>
      </c>
      <c r="B6" s="34">
        <v>42825</v>
      </c>
      <c r="C6" s="34">
        <v>45791</v>
      </c>
      <c r="D6" s="34">
        <v>36154</v>
      </c>
      <c r="E6" s="20">
        <f>C6/B6*100</f>
        <v>106.92586106246351</v>
      </c>
      <c r="F6" s="20">
        <f>(C6-D6)/D6*100</f>
        <v>26.655418487580906</v>
      </c>
    </row>
    <row r="7" spans="1:6" ht="25.5" customHeight="1">
      <c r="A7" s="14" t="s">
        <v>70</v>
      </c>
      <c r="B7" s="19">
        <v>0</v>
      </c>
      <c r="C7" s="19">
        <v>0</v>
      </c>
      <c r="D7" s="34">
        <v>11</v>
      </c>
      <c r="E7" s="19">
        <v>0</v>
      </c>
      <c r="F7" s="19">
        <v>0</v>
      </c>
    </row>
    <row r="8" spans="1:6" ht="25.5" customHeight="1">
      <c r="A8" s="14" t="s">
        <v>71</v>
      </c>
      <c r="B8" s="34">
        <v>6357</v>
      </c>
      <c r="C8" s="34">
        <v>5676</v>
      </c>
      <c r="D8" s="34">
        <v>6357</v>
      </c>
      <c r="E8" s="20">
        <f aca="true" t="shared" si="0" ref="E8:E19">C8/B8*100</f>
        <v>89.28739971684757</v>
      </c>
      <c r="F8" s="20">
        <f aca="true" t="shared" si="1" ref="F8:F19">(C8-D8)/D8*100</f>
        <v>-10.712600283152431</v>
      </c>
    </row>
    <row r="9" spans="1:6" ht="25.5" customHeight="1">
      <c r="A9" s="14" t="s">
        <v>72</v>
      </c>
      <c r="B9" s="34">
        <v>1150</v>
      </c>
      <c r="C9" s="34">
        <v>1249</v>
      </c>
      <c r="D9" s="34">
        <v>1150</v>
      </c>
      <c r="E9" s="20">
        <f t="shared" si="0"/>
        <v>108.6086956521739</v>
      </c>
      <c r="F9" s="20">
        <f t="shared" si="1"/>
        <v>8.608695652173912</v>
      </c>
    </row>
    <row r="10" spans="1:6" ht="25.5" customHeight="1">
      <c r="A10" s="14" t="s">
        <v>73</v>
      </c>
      <c r="B10" s="34">
        <v>226</v>
      </c>
      <c r="C10" s="34">
        <v>605</v>
      </c>
      <c r="D10" s="34">
        <v>234</v>
      </c>
      <c r="E10" s="20">
        <f t="shared" si="0"/>
        <v>267.6991150442478</v>
      </c>
      <c r="F10" s="20">
        <f t="shared" si="1"/>
        <v>158.54700854700855</v>
      </c>
    </row>
    <row r="11" spans="1:6" ht="25.5" customHeight="1">
      <c r="A11" s="14" t="s">
        <v>74</v>
      </c>
      <c r="B11" s="34">
        <v>2509</v>
      </c>
      <c r="C11" s="34">
        <v>3348</v>
      </c>
      <c r="D11" s="34">
        <v>2397</v>
      </c>
      <c r="E11" s="20">
        <f t="shared" si="0"/>
        <v>133.4396173774412</v>
      </c>
      <c r="F11" s="20">
        <f t="shared" si="1"/>
        <v>39.67459324155194</v>
      </c>
    </row>
    <row r="12" spans="1:6" ht="25.5" customHeight="1">
      <c r="A12" s="14" t="s">
        <v>75</v>
      </c>
      <c r="B12" s="34">
        <v>1209</v>
      </c>
      <c r="C12" s="34">
        <v>981</v>
      </c>
      <c r="D12" s="34">
        <v>706</v>
      </c>
      <c r="E12" s="20">
        <f t="shared" si="0"/>
        <v>81.14143920595534</v>
      </c>
      <c r="F12" s="20">
        <f t="shared" si="1"/>
        <v>38.95184135977337</v>
      </c>
    </row>
    <row r="13" spans="1:6" ht="25.5" customHeight="1">
      <c r="A13" s="14" t="s">
        <v>76</v>
      </c>
      <c r="B13" s="34">
        <v>783</v>
      </c>
      <c r="C13" s="34">
        <v>987</v>
      </c>
      <c r="D13" s="34">
        <v>782</v>
      </c>
      <c r="E13" s="20">
        <f t="shared" si="0"/>
        <v>126.0536398467433</v>
      </c>
      <c r="F13" s="20">
        <f t="shared" si="1"/>
        <v>26.214833759590796</v>
      </c>
    </row>
    <row r="14" spans="1:6" ht="25.5" customHeight="1">
      <c r="A14" s="14" t="s">
        <v>77</v>
      </c>
      <c r="B14" s="34">
        <v>3418</v>
      </c>
      <c r="C14" s="34">
        <v>4642</v>
      </c>
      <c r="D14" s="34">
        <v>3420</v>
      </c>
      <c r="E14" s="20">
        <f t="shared" si="0"/>
        <v>135.8104154476302</v>
      </c>
      <c r="F14" s="20">
        <f t="shared" si="1"/>
        <v>35.73099415204678</v>
      </c>
    </row>
    <row r="15" spans="1:6" ht="25.5" customHeight="1">
      <c r="A15" s="14" t="s">
        <v>78</v>
      </c>
      <c r="B15" s="34">
        <v>6043</v>
      </c>
      <c r="C15" s="34">
        <v>6353</v>
      </c>
      <c r="D15" s="34">
        <v>6043</v>
      </c>
      <c r="E15" s="20">
        <f t="shared" si="0"/>
        <v>105.12990236637432</v>
      </c>
      <c r="F15" s="20">
        <f t="shared" si="1"/>
        <v>5.129902366374317</v>
      </c>
    </row>
    <row r="16" spans="1:6" ht="25.5" customHeight="1">
      <c r="A16" s="14" t="s">
        <v>79</v>
      </c>
      <c r="B16" s="34">
        <v>2249</v>
      </c>
      <c r="C16" s="34">
        <v>1616</v>
      </c>
      <c r="D16" s="34">
        <v>1750</v>
      </c>
      <c r="E16" s="20">
        <f t="shared" si="0"/>
        <v>71.85415740329036</v>
      </c>
      <c r="F16" s="20">
        <f t="shared" si="1"/>
        <v>-7.657142857142857</v>
      </c>
    </row>
    <row r="17" spans="1:6" ht="25.5" customHeight="1">
      <c r="A17" s="14" t="s">
        <v>80</v>
      </c>
      <c r="B17" s="34">
        <v>2904</v>
      </c>
      <c r="C17" s="34">
        <v>2627</v>
      </c>
      <c r="D17" s="34">
        <v>2403</v>
      </c>
      <c r="E17" s="20">
        <f t="shared" si="0"/>
        <v>90.46143250688705</v>
      </c>
      <c r="F17" s="20">
        <f t="shared" si="1"/>
        <v>9.32168123179359</v>
      </c>
    </row>
    <row r="18" spans="1:6" ht="25.5" customHeight="1">
      <c r="A18" s="14" t="s">
        <v>81</v>
      </c>
      <c r="B18" s="34">
        <v>4605</v>
      </c>
      <c r="C18" s="35">
        <v>5754</v>
      </c>
      <c r="D18" s="35">
        <v>4082</v>
      </c>
      <c r="E18" s="20">
        <f t="shared" si="0"/>
        <v>124.95114006514657</v>
      </c>
      <c r="F18" s="20">
        <f t="shared" si="1"/>
        <v>40.96031357177854</v>
      </c>
    </row>
    <row r="19" spans="1:6" ht="25.5" customHeight="1">
      <c r="A19" s="14" t="s">
        <v>82</v>
      </c>
      <c r="B19" s="34">
        <v>511</v>
      </c>
      <c r="C19" s="35">
        <v>416</v>
      </c>
      <c r="D19" s="35">
        <v>513</v>
      </c>
      <c r="E19" s="20">
        <f t="shared" si="0"/>
        <v>81.40900195694715</v>
      </c>
      <c r="F19" s="20">
        <f t="shared" si="1"/>
        <v>-18.9083820662768</v>
      </c>
    </row>
    <row r="20" spans="1:6" ht="25.5" customHeight="1">
      <c r="A20" s="11" t="s">
        <v>83</v>
      </c>
      <c r="B20" s="36">
        <f>SUM(B21:B26)</f>
        <v>21868</v>
      </c>
      <c r="C20" s="36">
        <f>SUM(C21:C26)</f>
        <v>22494</v>
      </c>
      <c r="D20" s="36">
        <f>SUM(D21:D26)</f>
        <v>21868</v>
      </c>
      <c r="E20" s="20">
        <f aca="true" t="shared" si="2" ref="E20:E26">C20/B20*100</f>
        <v>102.86263032741907</v>
      </c>
      <c r="F20" s="20">
        <f aca="true" t="shared" si="3" ref="F20:F26">(C20-D20)/D20*100</f>
        <v>2.86263032741906</v>
      </c>
    </row>
    <row r="21" spans="1:6" ht="25.5" customHeight="1">
      <c r="A21" s="14" t="s">
        <v>84</v>
      </c>
      <c r="B21" s="36">
        <v>2825</v>
      </c>
      <c r="C21" s="36">
        <v>5804</v>
      </c>
      <c r="D21" s="36">
        <v>2825</v>
      </c>
      <c r="E21" s="20">
        <f t="shared" si="2"/>
        <v>205.4513274336283</v>
      </c>
      <c r="F21" s="20">
        <f t="shared" si="3"/>
        <v>105.45132743362832</v>
      </c>
    </row>
    <row r="22" spans="1:6" ht="25.5" customHeight="1">
      <c r="A22" s="14" t="s">
        <v>85</v>
      </c>
      <c r="B22" s="34">
        <v>8383</v>
      </c>
      <c r="C22" s="34">
        <v>8047</v>
      </c>
      <c r="D22" s="34">
        <v>8384</v>
      </c>
      <c r="E22" s="20">
        <f t="shared" si="2"/>
        <v>95.99188834546105</v>
      </c>
      <c r="F22" s="20">
        <f t="shared" si="3"/>
        <v>-4.0195610687022905</v>
      </c>
    </row>
    <row r="23" spans="1:6" ht="25.5" customHeight="1">
      <c r="A23" s="14" t="s">
        <v>86</v>
      </c>
      <c r="B23" s="34">
        <v>5227</v>
      </c>
      <c r="C23" s="34">
        <v>5935</v>
      </c>
      <c r="D23" s="34">
        <v>5227</v>
      </c>
      <c r="E23" s="20">
        <f t="shared" si="2"/>
        <v>113.5450545245839</v>
      </c>
      <c r="F23" s="20">
        <f t="shared" si="3"/>
        <v>13.545054524583891</v>
      </c>
    </row>
    <row r="24" spans="1:6" ht="25.5" customHeight="1">
      <c r="A24" s="14" t="s">
        <v>87</v>
      </c>
      <c r="B24" s="34">
        <v>651</v>
      </c>
      <c r="C24" s="34">
        <v>541</v>
      </c>
      <c r="D24" s="34">
        <v>651</v>
      </c>
      <c r="E24" s="20">
        <f t="shared" si="2"/>
        <v>83.10291858678956</v>
      </c>
      <c r="F24" s="20">
        <f t="shared" si="3"/>
        <v>-16.897081413210447</v>
      </c>
    </row>
    <row r="25" spans="1:6" ht="25.5" customHeight="1">
      <c r="A25" s="14" t="s">
        <v>88</v>
      </c>
      <c r="B25" s="36">
        <v>3611</v>
      </c>
      <c r="C25" s="36">
        <v>2042</v>
      </c>
      <c r="D25" s="36">
        <v>3611</v>
      </c>
      <c r="E25" s="20">
        <f t="shared" si="2"/>
        <v>56.54943229022431</v>
      </c>
      <c r="F25" s="20">
        <f t="shared" si="3"/>
        <v>-43.45056770977568</v>
      </c>
    </row>
    <row r="26" spans="1:6" ht="25.5" customHeight="1">
      <c r="A26" s="14" t="s">
        <v>89</v>
      </c>
      <c r="B26" s="36">
        <v>1171</v>
      </c>
      <c r="C26" s="34">
        <v>125</v>
      </c>
      <c r="D26" s="34">
        <v>1170</v>
      </c>
      <c r="E26" s="20">
        <f t="shared" si="2"/>
        <v>10.67463706233988</v>
      </c>
      <c r="F26" s="20">
        <f t="shared" si="3"/>
        <v>-89.31623931623932</v>
      </c>
    </row>
  </sheetData>
  <sheetProtection/>
  <mergeCells count="2">
    <mergeCell ref="A1:F1"/>
    <mergeCell ref="E2:F2"/>
  </mergeCells>
  <printOptions horizontalCentered="1"/>
  <pageMargins left="0.55" right="0.55" top="0.98" bottom="0.79" header="0.51" footer="0.51"/>
  <pageSetup blackAndWhite="1" fitToHeight="1" fitToWidth="1" horizontalDpi="600" verticalDpi="600" orientation="portrait" paperSize="9" scale="9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showZeros="0" workbookViewId="0" topLeftCell="A13">
      <selection activeCell="F23" sqref="F23"/>
    </sheetView>
  </sheetViews>
  <sheetFormatPr defaultColWidth="13.125" defaultRowHeight="14.25"/>
  <cols>
    <col min="1" max="1" width="27.75390625" style="58" customWidth="1"/>
    <col min="2" max="2" width="11.375" style="58" customWidth="1"/>
    <col min="3" max="3" width="11.50390625" style="58" customWidth="1"/>
    <col min="4" max="4" width="11.00390625" style="58" customWidth="1"/>
    <col min="5" max="5" width="10.625" style="58" customWidth="1"/>
    <col min="6" max="6" width="11.00390625" style="58" customWidth="1"/>
    <col min="7" max="16384" width="13.125" style="58" customWidth="1"/>
  </cols>
  <sheetData>
    <row r="1" spans="1:6" ht="39.75" customHeight="1">
      <c r="A1" s="59" t="s">
        <v>90</v>
      </c>
      <c r="B1" s="59"/>
      <c r="C1" s="59"/>
      <c r="D1" s="59"/>
      <c r="E1" s="60"/>
      <c r="F1" s="60"/>
    </row>
    <row r="2" spans="1:6" s="57" customFormat="1" ht="24" customHeight="1">
      <c r="A2" s="61" t="s">
        <v>91</v>
      </c>
      <c r="B2" s="62"/>
      <c r="C2" s="63"/>
      <c r="D2" s="63"/>
      <c r="E2" s="64" t="s">
        <v>29</v>
      </c>
      <c r="F2" s="64"/>
    </row>
    <row r="3" spans="1:6" ht="39.75" customHeight="1">
      <c r="A3" s="65" t="s">
        <v>92</v>
      </c>
      <c r="B3" s="66" t="s">
        <v>93</v>
      </c>
      <c r="C3" s="67" t="s">
        <v>94</v>
      </c>
      <c r="D3" s="67" t="s">
        <v>95</v>
      </c>
      <c r="E3" s="32" t="s">
        <v>65</v>
      </c>
      <c r="F3" s="32" t="s">
        <v>66</v>
      </c>
    </row>
    <row r="4" spans="1:6" ht="25.5" customHeight="1">
      <c r="A4" s="11" t="s">
        <v>96</v>
      </c>
      <c r="B4" s="68">
        <f>SUM(B5:B25)</f>
        <v>411478</v>
      </c>
      <c r="C4" s="68">
        <f>SUM(C5:C25)</f>
        <v>409090</v>
      </c>
      <c r="D4" s="68">
        <f>SUM(D5:D25)</f>
        <v>364163</v>
      </c>
      <c r="E4" s="69">
        <f aca="true" t="shared" si="0" ref="E4:E22">C4/B4*100</f>
        <v>99.41965305557041</v>
      </c>
      <c r="F4" s="69">
        <f>(C4-D4)/D4*100</f>
        <v>12.337057855960106</v>
      </c>
    </row>
    <row r="5" spans="1:6" ht="25.5" customHeight="1">
      <c r="A5" s="14" t="s">
        <v>97</v>
      </c>
      <c r="B5" s="70">
        <v>39143</v>
      </c>
      <c r="C5" s="70">
        <v>39143</v>
      </c>
      <c r="D5" s="70">
        <v>32629</v>
      </c>
      <c r="E5" s="69">
        <f t="shared" si="0"/>
        <v>100</v>
      </c>
      <c r="F5" s="69">
        <f aca="true" t="shared" si="1" ref="F5:F22">(C5-D5)/D5*100</f>
        <v>19.963835851543106</v>
      </c>
    </row>
    <row r="6" spans="1:6" ht="25.5" customHeight="1">
      <c r="A6" s="14" t="s">
        <v>98</v>
      </c>
      <c r="B6" s="70">
        <v>303</v>
      </c>
      <c r="C6" s="70">
        <v>303</v>
      </c>
      <c r="D6" s="70">
        <v>88</v>
      </c>
      <c r="E6" s="69">
        <f t="shared" si="0"/>
        <v>100</v>
      </c>
      <c r="F6" s="69">
        <f t="shared" si="1"/>
        <v>244.31818181818184</v>
      </c>
    </row>
    <row r="7" spans="1:6" ht="25.5" customHeight="1">
      <c r="A7" s="14" t="s">
        <v>99</v>
      </c>
      <c r="B7" s="70">
        <v>17921</v>
      </c>
      <c r="C7" s="70">
        <v>17921</v>
      </c>
      <c r="D7" s="70">
        <v>16991</v>
      </c>
      <c r="E7" s="69">
        <f t="shared" si="0"/>
        <v>100</v>
      </c>
      <c r="F7" s="69">
        <f t="shared" si="1"/>
        <v>5.473485963156966</v>
      </c>
    </row>
    <row r="8" spans="1:6" ht="25.5" customHeight="1">
      <c r="A8" s="14" t="s">
        <v>100</v>
      </c>
      <c r="B8" s="70">
        <v>75806</v>
      </c>
      <c r="C8" s="70">
        <v>75806</v>
      </c>
      <c r="D8" s="70">
        <v>73222</v>
      </c>
      <c r="E8" s="69">
        <f t="shared" si="0"/>
        <v>100</v>
      </c>
      <c r="F8" s="69">
        <f t="shared" si="1"/>
        <v>3.528994018191254</v>
      </c>
    </row>
    <row r="9" spans="1:6" ht="25.5" customHeight="1">
      <c r="A9" s="14" t="s">
        <v>101</v>
      </c>
      <c r="B9" s="70">
        <v>4529</v>
      </c>
      <c r="C9" s="70">
        <v>4529</v>
      </c>
      <c r="D9" s="70">
        <v>4096</v>
      </c>
      <c r="E9" s="69">
        <f t="shared" si="0"/>
        <v>100</v>
      </c>
      <c r="F9" s="69">
        <f t="shared" si="1"/>
        <v>10.5712890625</v>
      </c>
    </row>
    <row r="10" spans="1:6" ht="25.5" customHeight="1">
      <c r="A10" s="14" t="s">
        <v>102</v>
      </c>
      <c r="B10" s="70">
        <v>3057</v>
      </c>
      <c r="C10" s="70">
        <v>3057</v>
      </c>
      <c r="D10" s="70">
        <v>2873</v>
      </c>
      <c r="E10" s="69">
        <f t="shared" si="0"/>
        <v>100</v>
      </c>
      <c r="F10" s="69">
        <f t="shared" si="1"/>
        <v>6.4044552732335545</v>
      </c>
    </row>
    <row r="11" spans="1:6" ht="25.5" customHeight="1">
      <c r="A11" s="14" t="s">
        <v>103</v>
      </c>
      <c r="B11" s="70">
        <v>43590</v>
      </c>
      <c r="C11" s="70">
        <v>43590</v>
      </c>
      <c r="D11" s="70">
        <v>38196</v>
      </c>
      <c r="E11" s="69">
        <f t="shared" si="0"/>
        <v>100</v>
      </c>
      <c r="F11" s="69">
        <f t="shared" si="1"/>
        <v>14.121897580898523</v>
      </c>
    </row>
    <row r="12" spans="1:6" ht="25.5" customHeight="1">
      <c r="A12" s="51" t="s">
        <v>104</v>
      </c>
      <c r="B12" s="70">
        <v>60976</v>
      </c>
      <c r="C12" s="70">
        <v>60976</v>
      </c>
      <c r="D12" s="70">
        <v>60938</v>
      </c>
      <c r="E12" s="69">
        <f t="shared" si="0"/>
        <v>100</v>
      </c>
      <c r="F12" s="69">
        <f t="shared" si="1"/>
        <v>0.062358462699793234</v>
      </c>
    </row>
    <row r="13" spans="1:6" ht="25.5" customHeight="1">
      <c r="A13" s="14" t="s">
        <v>105</v>
      </c>
      <c r="B13" s="70">
        <v>23512</v>
      </c>
      <c r="C13" s="70">
        <v>23512</v>
      </c>
      <c r="D13" s="70">
        <v>7587</v>
      </c>
      <c r="E13" s="69">
        <f t="shared" si="0"/>
        <v>100</v>
      </c>
      <c r="F13" s="69">
        <f t="shared" si="1"/>
        <v>209.8985106102544</v>
      </c>
    </row>
    <row r="14" spans="1:6" ht="25.5" customHeight="1">
      <c r="A14" s="14" t="s">
        <v>106</v>
      </c>
      <c r="B14" s="70">
        <v>11015</v>
      </c>
      <c r="C14" s="70">
        <v>11015</v>
      </c>
      <c r="D14" s="70">
        <v>18599</v>
      </c>
      <c r="E14" s="69">
        <f t="shared" si="0"/>
        <v>100</v>
      </c>
      <c r="F14" s="69">
        <f t="shared" si="1"/>
        <v>-40.776385827195014</v>
      </c>
    </row>
    <row r="15" spans="1:6" ht="25.5" customHeight="1">
      <c r="A15" s="14" t="s">
        <v>107</v>
      </c>
      <c r="B15" s="70">
        <v>75054</v>
      </c>
      <c r="C15" s="70">
        <v>75054</v>
      </c>
      <c r="D15" s="70">
        <v>74660</v>
      </c>
      <c r="E15" s="69">
        <f t="shared" si="0"/>
        <v>100</v>
      </c>
      <c r="F15" s="69">
        <f t="shared" si="1"/>
        <v>0.5277256897937316</v>
      </c>
    </row>
    <row r="16" spans="1:6" ht="25.5" customHeight="1">
      <c r="A16" s="14" t="s">
        <v>108</v>
      </c>
      <c r="B16" s="70">
        <v>34471</v>
      </c>
      <c r="C16" s="70">
        <v>34471</v>
      </c>
      <c r="D16" s="70">
        <v>10340</v>
      </c>
      <c r="E16" s="69">
        <f t="shared" si="0"/>
        <v>100</v>
      </c>
      <c r="F16" s="69">
        <f t="shared" si="1"/>
        <v>233.37524177949712</v>
      </c>
    </row>
    <row r="17" spans="1:6" ht="25.5" customHeight="1">
      <c r="A17" s="14" t="s">
        <v>109</v>
      </c>
      <c r="B17" s="70">
        <v>4690</v>
      </c>
      <c r="C17" s="70">
        <v>4690</v>
      </c>
      <c r="D17" s="70">
        <v>3953</v>
      </c>
      <c r="E17" s="69">
        <f t="shared" si="0"/>
        <v>100</v>
      </c>
      <c r="F17" s="69">
        <f t="shared" si="1"/>
        <v>18.64406779661017</v>
      </c>
    </row>
    <row r="18" spans="1:6" ht="25.5" customHeight="1">
      <c r="A18" s="14" t="s">
        <v>110</v>
      </c>
      <c r="B18" s="71">
        <v>3140</v>
      </c>
      <c r="C18" s="71">
        <v>940</v>
      </c>
      <c r="D18" s="71">
        <v>1521</v>
      </c>
      <c r="E18" s="69">
        <f t="shared" si="0"/>
        <v>29.936305732484076</v>
      </c>
      <c r="F18" s="69">
        <f t="shared" si="1"/>
        <v>-38.19855358316897</v>
      </c>
    </row>
    <row r="19" spans="1:6" ht="25.5" customHeight="1">
      <c r="A19" s="72" t="s">
        <v>111</v>
      </c>
      <c r="B19" s="70">
        <v>58</v>
      </c>
      <c r="C19" s="70">
        <v>58</v>
      </c>
      <c r="D19" s="48">
        <v>0</v>
      </c>
      <c r="E19" s="48">
        <v>0</v>
      </c>
      <c r="F19" s="48">
        <v>0</v>
      </c>
    </row>
    <row r="20" spans="1:6" ht="25.5" customHeight="1">
      <c r="A20" s="51" t="s">
        <v>112</v>
      </c>
      <c r="B20" s="70">
        <v>1376</v>
      </c>
      <c r="C20" s="70">
        <v>1376</v>
      </c>
      <c r="D20" s="70">
        <v>2935</v>
      </c>
      <c r="E20" s="69">
        <f t="shared" si="0"/>
        <v>100</v>
      </c>
      <c r="F20" s="69">
        <f t="shared" si="1"/>
        <v>-53.1175468483816</v>
      </c>
    </row>
    <row r="21" spans="1:6" ht="25.5" customHeight="1">
      <c r="A21" s="14" t="s">
        <v>113</v>
      </c>
      <c r="B21" s="70">
        <v>6820</v>
      </c>
      <c r="C21" s="70">
        <v>6820</v>
      </c>
      <c r="D21" s="70">
        <v>8881</v>
      </c>
      <c r="E21" s="69">
        <f t="shared" si="0"/>
        <v>100</v>
      </c>
      <c r="F21" s="69">
        <f t="shared" si="1"/>
        <v>-23.206846075892354</v>
      </c>
    </row>
    <row r="22" spans="1:6" ht="25.5" customHeight="1">
      <c r="A22" s="14" t="s">
        <v>114</v>
      </c>
      <c r="B22" s="70">
        <v>2207</v>
      </c>
      <c r="C22" s="70">
        <v>2019</v>
      </c>
      <c r="D22" s="70">
        <v>786</v>
      </c>
      <c r="E22" s="69">
        <f t="shared" si="0"/>
        <v>91.48164929768917</v>
      </c>
      <c r="F22" s="69">
        <f t="shared" si="1"/>
        <v>156.87022900763358</v>
      </c>
    </row>
    <row r="23" spans="1:6" ht="25.5" customHeight="1">
      <c r="A23" s="14" t="s">
        <v>115</v>
      </c>
      <c r="B23" s="70">
        <v>1113</v>
      </c>
      <c r="C23" s="70">
        <v>1113</v>
      </c>
      <c r="D23" s="48">
        <v>0</v>
      </c>
      <c r="E23" s="48">
        <v>0</v>
      </c>
      <c r="F23" s="48">
        <v>0</v>
      </c>
    </row>
    <row r="24" spans="1:6" ht="25.5" customHeight="1">
      <c r="A24" s="14" t="s">
        <v>116</v>
      </c>
      <c r="B24" s="70">
        <v>636</v>
      </c>
      <c r="C24" s="70">
        <v>636</v>
      </c>
      <c r="D24" s="70">
        <v>3908</v>
      </c>
      <c r="E24" s="69">
        <f>C24/B24*100</f>
        <v>100</v>
      </c>
      <c r="F24" s="69">
        <f>(C24-D24)/D24*100</f>
        <v>-83.72569089048106</v>
      </c>
    </row>
    <row r="25" spans="1:6" ht="27.75" customHeight="1">
      <c r="A25" s="14" t="s">
        <v>117</v>
      </c>
      <c r="B25" s="70">
        <v>2061</v>
      </c>
      <c r="C25" s="70">
        <v>2061</v>
      </c>
      <c r="D25" s="70">
        <v>1960</v>
      </c>
      <c r="E25" s="69">
        <f>C25/B25*100</f>
        <v>100</v>
      </c>
      <c r="F25" s="69">
        <f>(C25-D25)/D25*100</f>
        <v>5.153061224489796</v>
      </c>
    </row>
  </sheetData>
  <sheetProtection/>
  <mergeCells count="3">
    <mergeCell ref="A1:F1"/>
    <mergeCell ref="B2:C2"/>
    <mergeCell ref="E2:F2"/>
  </mergeCells>
  <printOptions horizontalCentered="1"/>
  <pageMargins left="0.55" right="0.55" top="0.98" bottom="0.79" header="0.51" footer="0.28"/>
  <pageSetup blackAndWhite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0"/>
  <sheetViews>
    <sheetView showZeros="0" workbookViewId="0" topLeftCell="A1">
      <selection activeCell="B6" sqref="B6"/>
    </sheetView>
  </sheetViews>
  <sheetFormatPr defaultColWidth="9.00390625" defaultRowHeight="14.25"/>
  <cols>
    <col min="1" max="1" width="25.125" style="4" customWidth="1"/>
    <col min="2" max="2" width="11.25390625" style="4" customWidth="1"/>
    <col min="3" max="3" width="11.375" style="4" customWidth="1"/>
    <col min="4" max="4" width="12.00390625" style="4" customWidth="1"/>
    <col min="5" max="5" width="9.625" style="4" customWidth="1"/>
    <col min="6" max="6" width="9.50390625" style="4" customWidth="1"/>
    <col min="7" max="7" width="18.375" style="4" customWidth="1"/>
    <col min="8" max="8" width="24.375" style="4" customWidth="1"/>
    <col min="9" max="9" width="14.75390625" style="4" customWidth="1"/>
    <col min="10" max="10" width="9.50390625" style="4" bestFit="1" customWidth="1"/>
    <col min="11" max="16384" width="9.00390625" style="4" customWidth="1"/>
  </cols>
  <sheetData>
    <row r="1" spans="1:6" s="1" customFormat="1" ht="39.75" customHeight="1">
      <c r="A1" s="5" t="s">
        <v>118</v>
      </c>
      <c r="B1" s="5"/>
      <c r="C1" s="5"/>
      <c r="D1" s="5"/>
      <c r="E1" s="5"/>
      <c r="F1" s="5"/>
    </row>
    <row r="2" spans="1:6" s="2" customFormat="1" ht="25.5" customHeight="1">
      <c r="A2" s="6" t="s">
        <v>119</v>
      </c>
      <c r="B2" s="6"/>
      <c r="F2" s="8" t="s">
        <v>29</v>
      </c>
    </row>
    <row r="3" spans="1:6" s="3" customFormat="1" ht="45" customHeight="1">
      <c r="A3" s="10" t="s">
        <v>61</v>
      </c>
      <c r="B3" s="32" t="s">
        <v>120</v>
      </c>
      <c r="C3" s="32" t="s">
        <v>121</v>
      </c>
      <c r="D3" s="32" t="s">
        <v>122</v>
      </c>
      <c r="E3" s="32" t="s">
        <v>65</v>
      </c>
      <c r="F3" s="10" t="s">
        <v>66</v>
      </c>
    </row>
    <row r="4" spans="1:6" ht="29.25" customHeight="1">
      <c r="A4" s="11" t="s">
        <v>123</v>
      </c>
      <c r="B4" s="22">
        <f>SUM(B5:B9)</f>
        <v>73490</v>
      </c>
      <c r="C4" s="22">
        <f>SUM(C5:C10)</f>
        <v>73651</v>
      </c>
      <c r="D4" s="22">
        <f>SUM(D5:D10)</f>
        <v>112590</v>
      </c>
      <c r="E4" s="56">
        <f>C4/B4*100</f>
        <v>100.21907742550007</v>
      </c>
      <c r="F4" s="23">
        <f aca="true" t="shared" si="0" ref="F4:F10">(C4-D4)/D4*100</f>
        <v>-34.58477662314593</v>
      </c>
    </row>
    <row r="5" spans="1:6" ht="29.25" customHeight="1">
      <c r="A5" s="24" t="s">
        <v>124</v>
      </c>
      <c r="B5" s="22">
        <v>67700</v>
      </c>
      <c r="C5" s="22">
        <v>67795</v>
      </c>
      <c r="D5" s="22">
        <v>103385</v>
      </c>
      <c r="E5" s="56">
        <f aca="true" t="shared" si="1" ref="E5:E10">C5/B5*100</f>
        <v>100.14032496307237</v>
      </c>
      <c r="F5" s="23">
        <f t="shared" si="0"/>
        <v>-34.424723122309814</v>
      </c>
    </row>
    <row r="6" spans="1:6" ht="29.25" customHeight="1">
      <c r="A6" s="24" t="s">
        <v>125</v>
      </c>
      <c r="B6" s="22">
        <v>1270</v>
      </c>
      <c r="C6" s="22">
        <v>1271</v>
      </c>
      <c r="D6" s="22">
        <v>1952</v>
      </c>
      <c r="E6" s="56">
        <f t="shared" si="1"/>
        <v>100.07874015748031</v>
      </c>
      <c r="F6" s="23">
        <f t="shared" si="0"/>
        <v>-34.88729508196721</v>
      </c>
    </row>
    <row r="7" spans="1:6" ht="29.25" customHeight="1">
      <c r="A7" s="24" t="s">
        <v>126</v>
      </c>
      <c r="B7" s="22">
        <v>270</v>
      </c>
      <c r="C7" s="22">
        <v>275</v>
      </c>
      <c r="D7" s="22">
        <v>389</v>
      </c>
      <c r="E7" s="56">
        <f t="shared" si="1"/>
        <v>101.85185185185186</v>
      </c>
      <c r="F7" s="23">
        <f t="shared" si="0"/>
        <v>-29.30591259640103</v>
      </c>
    </row>
    <row r="8" spans="1:6" ht="29.25" customHeight="1">
      <c r="A8" s="24" t="s">
        <v>127</v>
      </c>
      <c r="B8" s="22">
        <v>3900</v>
      </c>
      <c r="C8" s="22">
        <v>3957</v>
      </c>
      <c r="D8" s="22">
        <v>6434</v>
      </c>
      <c r="E8" s="56">
        <f t="shared" si="1"/>
        <v>101.46153846153847</v>
      </c>
      <c r="F8" s="23">
        <f t="shared" si="0"/>
        <v>-38.49860118122474</v>
      </c>
    </row>
    <row r="9" spans="1:6" ht="29.25" customHeight="1">
      <c r="A9" s="24" t="s">
        <v>128</v>
      </c>
      <c r="B9" s="22">
        <v>350</v>
      </c>
      <c r="C9" s="22">
        <v>353</v>
      </c>
      <c r="D9" s="22">
        <v>200</v>
      </c>
      <c r="E9" s="56">
        <f t="shared" si="1"/>
        <v>100.85714285714286</v>
      </c>
      <c r="F9" s="23">
        <f t="shared" si="0"/>
        <v>76.5</v>
      </c>
    </row>
    <row r="10" spans="1:6" ht="29.25" customHeight="1">
      <c r="A10" s="24" t="s">
        <v>129</v>
      </c>
      <c r="B10" s="48">
        <v>0</v>
      </c>
      <c r="C10" s="19">
        <v>0</v>
      </c>
      <c r="D10" s="22">
        <v>230</v>
      </c>
      <c r="E10" s="48">
        <v>0</v>
      </c>
      <c r="F10" s="23">
        <f t="shared" si="0"/>
        <v>-100</v>
      </c>
    </row>
    <row r="11" ht="29.25" customHeight="1"/>
    <row r="12" ht="29.25" customHeight="1"/>
    <row r="13" ht="29.25" customHeight="1"/>
    <row r="14" ht="29.25" customHeight="1"/>
    <row r="15" ht="29.25" customHeight="1"/>
    <row r="16" ht="29.25" customHeight="1"/>
    <row r="17" ht="29.25" customHeight="1"/>
    <row r="18" ht="29.25" customHeight="1"/>
    <row r="19" ht="29.25" customHeight="1"/>
    <row r="20" ht="29.25" customHeight="1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</sheetData>
  <sheetProtection/>
  <mergeCells count="1">
    <mergeCell ref="A1:F1"/>
  </mergeCells>
  <printOptions horizontalCentered="1"/>
  <pageMargins left="0.55" right="0.55" top="0.98" bottom="0.79" header="0.51" footer="0.51"/>
  <pageSetup blackAndWhite="1" fitToHeight="1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D18"/>
  <sheetViews>
    <sheetView showZeros="0" workbookViewId="0" topLeftCell="A1">
      <selection activeCell="D10" sqref="D10"/>
    </sheetView>
  </sheetViews>
  <sheetFormatPr defaultColWidth="9.00390625" defaultRowHeight="14.25"/>
  <cols>
    <col min="1" max="1" width="36.25390625" style="4" customWidth="1"/>
    <col min="2" max="2" width="11.25390625" style="4" customWidth="1"/>
    <col min="3" max="3" width="13.50390625" style="4" customWidth="1"/>
    <col min="4" max="4" width="13.25390625" style="4" customWidth="1"/>
    <col min="5" max="16384" width="9.00390625" style="4" customWidth="1"/>
  </cols>
  <sheetData>
    <row r="1" spans="1:4" s="1" customFormat="1" ht="39.75" customHeight="1">
      <c r="A1" s="5" t="s">
        <v>130</v>
      </c>
      <c r="B1" s="5"/>
      <c r="C1" s="5"/>
      <c r="D1" s="5"/>
    </row>
    <row r="2" spans="1:4" s="2" customFormat="1" ht="26.25" customHeight="1">
      <c r="A2" s="6" t="s">
        <v>131</v>
      </c>
      <c r="C2" s="18"/>
      <c r="D2" s="46" t="s">
        <v>29</v>
      </c>
    </row>
    <row r="3" spans="1:4" s="3" customFormat="1" ht="42.75" customHeight="1">
      <c r="A3" s="10" t="s">
        <v>30</v>
      </c>
      <c r="B3" s="32" t="s">
        <v>132</v>
      </c>
      <c r="C3" s="32" t="s">
        <v>133</v>
      </c>
      <c r="D3" s="10" t="s">
        <v>65</v>
      </c>
    </row>
    <row r="4" spans="1:4" s="6" customFormat="1" ht="25.5" customHeight="1">
      <c r="A4" s="51" t="s">
        <v>134</v>
      </c>
      <c r="B4" s="36">
        <f>SUM(B5:B18)</f>
        <v>121485</v>
      </c>
      <c r="C4" s="36">
        <f>SUM(C5:C18)</f>
        <v>116155</v>
      </c>
      <c r="D4" s="20">
        <f>C4/B4*100</f>
        <v>95.61262707330123</v>
      </c>
    </row>
    <row r="5" spans="1:4" s="6" customFormat="1" ht="33.75" customHeight="1">
      <c r="A5" s="51" t="s">
        <v>135</v>
      </c>
      <c r="B5" s="36">
        <v>41</v>
      </c>
      <c r="C5" s="36">
        <v>1</v>
      </c>
      <c r="D5" s="20">
        <f>C5/B5*100</f>
        <v>2.4390243902439024</v>
      </c>
    </row>
    <row r="6" spans="1:4" s="6" customFormat="1" ht="31.5" customHeight="1">
      <c r="A6" s="51" t="s">
        <v>136</v>
      </c>
      <c r="B6" s="36">
        <v>2</v>
      </c>
      <c r="C6" s="52">
        <v>2</v>
      </c>
      <c r="D6" s="20">
        <f>C6/B6*100</f>
        <v>100</v>
      </c>
    </row>
    <row r="7" spans="1:4" s="6" customFormat="1" ht="30.75" customHeight="1">
      <c r="A7" s="51" t="s">
        <v>137</v>
      </c>
      <c r="B7" s="36">
        <v>20</v>
      </c>
      <c r="C7" s="36">
        <v>19</v>
      </c>
      <c r="D7" s="20">
        <f>C7/B7*100</f>
        <v>95</v>
      </c>
    </row>
    <row r="8" spans="1:4" s="6" customFormat="1" ht="37.5" customHeight="1">
      <c r="A8" s="51" t="s">
        <v>138</v>
      </c>
      <c r="B8" s="36">
        <v>78765</v>
      </c>
      <c r="C8" s="36">
        <v>75234</v>
      </c>
      <c r="D8" s="20">
        <f>C8/B8*100</f>
        <v>95.51704437250048</v>
      </c>
    </row>
    <row r="9" spans="1:4" s="6" customFormat="1" ht="37.5" customHeight="1">
      <c r="A9" s="51" t="s">
        <v>139</v>
      </c>
      <c r="B9" s="36">
        <v>381</v>
      </c>
      <c r="C9" s="48">
        <v>0</v>
      </c>
      <c r="D9" s="48">
        <v>0</v>
      </c>
    </row>
    <row r="10" spans="1:4" s="6" customFormat="1" ht="37.5" customHeight="1">
      <c r="A10" s="53" t="s">
        <v>140</v>
      </c>
      <c r="B10" s="36">
        <v>83</v>
      </c>
      <c r="C10" s="48">
        <v>0</v>
      </c>
      <c r="D10" s="48">
        <v>0</v>
      </c>
    </row>
    <row r="11" spans="1:4" s="6" customFormat="1" ht="33" customHeight="1">
      <c r="A11" s="51" t="s">
        <v>141</v>
      </c>
      <c r="B11" s="36">
        <v>4009</v>
      </c>
      <c r="C11" s="36">
        <v>2822</v>
      </c>
      <c r="D11" s="20">
        <f aca="true" t="shared" si="0" ref="D11:D18">C11/B11*100</f>
        <v>70.39161885757046</v>
      </c>
    </row>
    <row r="12" spans="1:4" s="6" customFormat="1" ht="33" customHeight="1">
      <c r="A12" s="51" t="s">
        <v>142</v>
      </c>
      <c r="B12" s="36">
        <v>293</v>
      </c>
      <c r="C12" s="36">
        <v>187</v>
      </c>
      <c r="D12" s="20">
        <f t="shared" si="0"/>
        <v>63.82252559726962</v>
      </c>
    </row>
    <row r="13" spans="1:4" s="6" customFormat="1" ht="33" customHeight="1">
      <c r="A13" s="51" t="s">
        <v>143</v>
      </c>
      <c r="B13" s="36">
        <v>11500</v>
      </c>
      <c r="C13" s="36">
        <v>11500</v>
      </c>
      <c r="D13" s="20">
        <f t="shared" si="0"/>
        <v>100</v>
      </c>
    </row>
    <row r="14" spans="1:4" s="6" customFormat="1" ht="33" customHeight="1">
      <c r="A14" s="51" t="s">
        <v>144</v>
      </c>
      <c r="B14" s="36">
        <v>20500</v>
      </c>
      <c r="C14" s="36">
        <v>20500</v>
      </c>
      <c r="D14" s="20">
        <f t="shared" si="0"/>
        <v>100</v>
      </c>
    </row>
    <row r="15" spans="1:4" s="6" customFormat="1" ht="33.75" customHeight="1">
      <c r="A15" s="51" t="s">
        <v>145</v>
      </c>
      <c r="B15" s="36">
        <v>673</v>
      </c>
      <c r="C15" s="36">
        <v>673</v>
      </c>
      <c r="D15" s="20">
        <f t="shared" si="0"/>
        <v>100</v>
      </c>
    </row>
    <row r="16" spans="1:4" s="50" customFormat="1" ht="34.5" customHeight="1">
      <c r="A16" s="54" t="s">
        <v>146</v>
      </c>
      <c r="B16" s="55">
        <v>2000</v>
      </c>
      <c r="C16" s="55">
        <v>2000</v>
      </c>
      <c r="D16" s="20">
        <f t="shared" si="0"/>
        <v>100</v>
      </c>
    </row>
    <row r="17" spans="1:4" s="50" customFormat="1" ht="28.5" customHeight="1">
      <c r="A17" s="54" t="s">
        <v>147</v>
      </c>
      <c r="B17" s="55">
        <v>1014</v>
      </c>
      <c r="C17" s="55">
        <v>1013</v>
      </c>
      <c r="D17" s="20">
        <f t="shared" si="0"/>
        <v>99.90138067061145</v>
      </c>
    </row>
    <row r="18" spans="1:4" ht="30" customHeight="1">
      <c r="A18" s="54" t="s">
        <v>148</v>
      </c>
      <c r="B18" s="55">
        <v>2204</v>
      </c>
      <c r="C18" s="55">
        <v>2204</v>
      </c>
      <c r="D18" s="20">
        <f t="shared" si="0"/>
        <v>100</v>
      </c>
    </row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</sheetData>
  <sheetProtection/>
  <mergeCells count="1">
    <mergeCell ref="A1:D1"/>
  </mergeCells>
  <printOptions horizontalCentered="1"/>
  <pageMargins left="0.55" right="0.55" top="0.98" bottom="0.79" header="0.51" footer="0.51"/>
  <pageSetup blackAndWhite="1" horizontalDpi="600" verticalDpi="600" orientation="portrait" paperSize="9" scale="9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9"/>
  <sheetViews>
    <sheetView showZeros="0" workbookViewId="0" topLeftCell="A1">
      <selection activeCell="C3" sqref="C3"/>
    </sheetView>
  </sheetViews>
  <sheetFormatPr defaultColWidth="9.00390625" defaultRowHeight="14.25"/>
  <cols>
    <col min="1" max="1" width="36.00390625" style="4" customWidth="1"/>
    <col min="2" max="2" width="14.25390625" style="4" customWidth="1"/>
    <col min="3" max="3" width="13.375" style="49" customWidth="1"/>
    <col min="4" max="4" width="12.375" style="4" customWidth="1"/>
    <col min="5" max="5" width="11.375" style="4" customWidth="1"/>
    <col min="6" max="6" width="11.25390625" style="4" customWidth="1"/>
    <col min="7" max="7" width="10.875" style="4" customWidth="1"/>
    <col min="8" max="16384" width="9.00390625" style="4" customWidth="1"/>
  </cols>
  <sheetData>
    <row r="1" spans="1:4" s="1" customFormat="1" ht="39.75" customHeight="1">
      <c r="A1" s="5" t="s">
        <v>149</v>
      </c>
      <c r="B1" s="5"/>
      <c r="C1" s="5"/>
      <c r="D1" s="5"/>
    </row>
    <row r="2" spans="1:4" s="2" customFormat="1" ht="26.25" customHeight="1">
      <c r="A2" s="6" t="s">
        <v>150</v>
      </c>
      <c r="B2" s="6"/>
      <c r="D2" s="8" t="s">
        <v>29</v>
      </c>
    </row>
    <row r="3" spans="1:4" s="3" customFormat="1" ht="45" customHeight="1">
      <c r="A3" s="10" t="s">
        <v>61</v>
      </c>
      <c r="B3" s="10" t="s">
        <v>151</v>
      </c>
      <c r="C3" s="32" t="s">
        <v>133</v>
      </c>
      <c r="D3" s="10" t="s">
        <v>65</v>
      </c>
    </row>
    <row r="4" spans="1:4" ht="28.5" customHeight="1">
      <c r="A4" s="11" t="s">
        <v>152</v>
      </c>
      <c r="B4" s="22">
        <f>SUM(B5:B9)</f>
        <v>110141</v>
      </c>
      <c r="C4" s="22">
        <f>SUM(C5:C9)</f>
        <v>120643</v>
      </c>
      <c r="D4" s="23">
        <f aca="true" t="shared" si="0" ref="D4:D9">C4/B4*100</f>
        <v>109.53505052614376</v>
      </c>
    </row>
    <row r="5" spans="1:4" ht="28.5" customHeight="1">
      <c r="A5" s="24" t="s">
        <v>153</v>
      </c>
      <c r="B5" s="22">
        <v>19857</v>
      </c>
      <c r="C5" s="22">
        <v>27001</v>
      </c>
      <c r="D5" s="23">
        <f t="shared" si="0"/>
        <v>135.97723724631112</v>
      </c>
    </row>
    <row r="6" spans="1:4" ht="28.5" customHeight="1">
      <c r="A6" s="24" t="s">
        <v>154</v>
      </c>
      <c r="B6" s="22">
        <v>8033</v>
      </c>
      <c r="C6" s="22">
        <v>9280</v>
      </c>
      <c r="D6" s="23">
        <f t="shared" si="0"/>
        <v>115.52346570397111</v>
      </c>
    </row>
    <row r="7" spans="1:4" ht="28.5" customHeight="1">
      <c r="A7" s="24" t="s">
        <v>155</v>
      </c>
      <c r="B7" s="22">
        <v>57543</v>
      </c>
      <c r="C7" s="22">
        <v>57792</v>
      </c>
      <c r="D7" s="23">
        <f t="shared" si="0"/>
        <v>100.43271987904699</v>
      </c>
    </row>
    <row r="8" spans="1:4" ht="28.5" customHeight="1">
      <c r="A8" s="24" t="s">
        <v>156</v>
      </c>
      <c r="B8" s="22">
        <v>481</v>
      </c>
      <c r="C8" s="22">
        <v>429</v>
      </c>
      <c r="D8" s="23">
        <f t="shared" si="0"/>
        <v>89.1891891891892</v>
      </c>
    </row>
    <row r="9" spans="1:4" ht="28.5" customHeight="1">
      <c r="A9" s="24" t="s">
        <v>157</v>
      </c>
      <c r="B9" s="22">
        <v>24227</v>
      </c>
      <c r="C9" s="22">
        <v>26141</v>
      </c>
      <c r="D9" s="23">
        <f t="shared" si="0"/>
        <v>107.90027655095555</v>
      </c>
    </row>
    <row r="10" ht="28.5" customHeight="1"/>
    <row r="11" ht="28.5" customHeight="1"/>
    <row r="12" ht="28.5" customHeight="1"/>
    <row r="13" ht="28.5" customHeight="1"/>
    <row r="14" ht="28.5" customHeight="1"/>
    <row r="15" ht="28.5" customHeight="1"/>
    <row r="16" ht="28.5" customHeight="1"/>
    <row r="17" ht="28.5" customHeight="1"/>
    <row r="18" ht="28.5" customHeight="1"/>
    <row r="19" ht="28.5" customHeight="1"/>
    <row r="20" ht="28.5" customHeight="1"/>
    <row r="21" ht="28.5" customHeight="1"/>
    <row r="22" ht="28.5" customHeight="1"/>
    <row r="23" ht="26.25" customHeight="1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</sheetData>
  <sheetProtection/>
  <mergeCells count="1">
    <mergeCell ref="A1:D1"/>
  </mergeCells>
  <printOptions horizontalCentered="1"/>
  <pageMargins left="0.55" right="0.55" top="0.98" bottom="0.79" header="0.51" footer="0.35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J°</cp:lastModifiedBy>
  <cp:lastPrinted>2020-05-23T01:54:52Z</cp:lastPrinted>
  <dcterms:created xsi:type="dcterms:W3CDTF">1996-12-17T01:32:42Z</dcterms:created>
  <dcterms:modified xsi:type="dcterms:W3CDTF">2020-06-11T03:18:02Z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